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A50F8059-CA57-4921-8063-12F16FCF025C}" xr6:coauthVersionLast="47" xr6:coauthVersionMax="47" xr10:uidLastSave="{00000000-0000-0000-0000-000000000000}"/>
  <bookViews>
    <workbookView xWindow="29580" yWindow="2985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" l="1"/>
  <c r="K11" i="2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<sst xmlns="http://schemas.openxmlformats.org/spreadsheetml/2006/main" count="417" uniqueCount="231">
  <si>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</si>
  <si>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</si>
  <si>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</si>
  <si>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</si>
  <si>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</si>
  <si>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</si>
  <si>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</si>
  <si>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</si>
  <si>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</si>
  <si>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</si>
  <si>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</si>
  <si>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</si>
  <si>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</si>
  <si>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</si>
  <si>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</si>
  <si>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</si>
  <si>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</si>
  <si>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</si>
  <si>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</si>
  <si>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</si>
  <si>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</si>
  <si>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</si>
  <si>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</si>
  <si>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</si>
  <si>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</si>
  <si>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</si>
  <si>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</si>
  <si>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</si>
  <si>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</si>
  <si>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</si>
  <si>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</si>
  <si>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</si>
  <si>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</si>
  <si>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</si>
  <si>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</si>
  <si>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</si>
  <si>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</si>
  <si>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</si>
  <si>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</si>
  <si>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</si>
  <si>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</si>
  <si>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</si>
  <si>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</si>
  <si>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</si>
  <si>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</si>
  <si>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</si>
  <si>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</si>
  <si>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</si>
  <si>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</si>
  <si>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</si>
  <si>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</si>
  <si>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</si>
  <si>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</si>
  <si>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</si>
  <si>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</si>
  <si>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</si>
  <si>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</si>
  <si>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</si>
  <si>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</si>
  <si>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</si>
  <si>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</si>
  <si>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</si>
  <si>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</si>
  <si>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</si>
  <si>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</si>
  <si>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</si>
  <si>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</si>
  <si>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</si>
  <si>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</si>
  <si>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</si>
  <si>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</si>
  <si>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</si>
  <si>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</si>
  <si>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</si>
  <si>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</si>
  <si>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</si>
  <si>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</si>
  <si>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</si>
  <si>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</si>
  <si>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</si>
  <si>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</si>
  <si>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</si>
  <si>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</si>
  <si>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</si>
  <si>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</si>
  <si>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</si>
  <si>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</si>
  <si>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</si>
  <si>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</si>
  <si>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</si>
  <si>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</si>
  <si>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</si>
  <si>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</si>
  <si>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</si>
  <si>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</si>
  <si>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</si>
  <si>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</si>
  <si>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</si>
  <si>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</si>
  <si>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</si>
  <si>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</si>
  <si>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</si>
  <si>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</si>
  <si>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</si>
  <si>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</si>
  <si>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</si>
  <si>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</si>
  <si>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</si>
  <si>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</si>
  <si>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</si>
  <si>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</si>
  <si>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</si>
  <si>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</si>
  <si>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</si>
  <si>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</si>
  <si>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</si>
  <si>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</si>
  <si>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</si>
  <si>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</si>
  <si>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</si>
  <si>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</si>
  <si>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</si>
  <si>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</si>
  <si>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</si>
  <si>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</si>
  <si>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</si>
  <si>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</si>
  <si>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</si>
  <si>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</si>
  <si>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</si>
  <si>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</si>
  <si>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</si>
  <si>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</si>
  <si>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</si>
  <si>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</si>
  <si>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</si>
  <si>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</si>
  <si>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</si>
  <si>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</si>
  <si>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</si>
  <si>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</si>
  <si>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</si>
  <si>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</si>
  <si>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</si>
  <si>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</si>
  <si>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</si>
  <si>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</si>
  <si>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</si>
  <si>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</si>
  <si>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</si>
  <si>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</si>
  <si>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</si>
  <si>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</si>
  <si>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</si>
  <si>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</si>
  <si>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</si>
  <si>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</si>
  <si>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</si>
  <si>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</si>
  <si>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</si>
  <si>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</si>
  <si>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</si>
  <si>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</si>
  <si>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</si>
  <si>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</si>
  <si>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</si>
  <si>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</si>
  <si>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</si>
  <si>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</si>
  <si>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</si>
  <si>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</si>
  <si>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</si>
  <si>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</si>
  <si>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</si>
  <si>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</si>
  <si>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</si>
  <si>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</si>
  <si>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</si>
  <si>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</si>
  <si>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</si>
  <si>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</si>
  <si>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</si>
  <si>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</si>
  <si>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</si>
  <si>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</si>
  <si>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</si>
  <si>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</si>
  <si>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</si>
  <si>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</si>
  <si>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</si>
  <si>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</si>
  <si>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</si>
  <si>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</si>
  <si>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</si>
  <si>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</si>
  <si>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</si>
  <si>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</si>
  <si>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</si>
  <si>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</si>
  <si>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</si>
  <si>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</si>
  <si>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</si>
  <si>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</si>
  <si>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</si>
  <si>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</si>
  <si>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</si>
  <si>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</si>
  <si>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</si>
  <si>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</si>
  <si>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</si>
  <si>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</si>
  <si>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</si>
  <si>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</si>
  <si>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</si>
  <si>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</si>
  <si>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</si>
  <si>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</si>
  <si>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</si>
  <si>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</si>
  <si>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</si>
  <si>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</si>
  <si>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</si>
  <si>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</si>
  <si>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</si>
  <si>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</si>
  <si>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existing</t>
  </si>
  <si>
    <r>
      <rPr>
        <b/>
        <sz val="11"/>
        <rFont val="Century Gothic"/>
        <family val="2"/>
      </rPr>
      <t>Mirrors</t>
    </r>
    <r>
      <rPr>
        <sz val="11"/>
        <rFont val="Century Gothic"/>
        <family val="2"/>
      </rPr>
      <t>/Glass Inserts/Shower Doors</t>
    </r>
  </si>
  <si>
    <t>Shower/Tub Tile</t>
  </si>
  <si>
    <t>Light Fixtures</t>
  </si>
  <si>
    <t>Wood - LL Powder</t>
  </si>
  <si>
    <r>
      <t>Painting &amp;</t>
    </r>
    <r>
      <rPr>
        <b/>
        <sz val="11"/>
        <rFont val="Century Gothic"/>
        <family val="2"/>
      </rPr>
      <t xml:space="preserve"> </t>
    </r>
    <r>
      <rPr>
        <sz val="11"/>
        <rFont val="Century Gothic"/>
        <family val="2"/>
      </rPr>
      <t>Wallpaper Removal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</si>
</sst>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  <xf numFmtId="165" fontId="27" fillId="0" borderId="0" xfId="0" applyNumberFormat="1" applyFont="1"/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4" zoomScaleNormal="100" workbookViewId="0">
      <selection activeCell="E4" sqref="E4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8"/>
      <c r="B1" s="239"/>
      <c r="C1" s="239"/>
      <c r="D1" s="240" t="s">
        <v>10</v>
      </c>
      <c r="E1" s="241"/>
      <c r="F1" s="241"/>
      <c r="G1" s="241"/>
      <c r="H1" s="242"/>
      <c r="I1" s="242"/>
      <c r="J1" s="242"/>
      <c r="K1" s="242"/>
      <c r="L1" s="242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298" t="s">
        <v>229</v>
      </c>
      <c r="B3" s="298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2" t="s">
        <v>52</v>
      </c>
      <c r="J4" s="302"/>
      <c r="K4" s="59">
        <v>28</v>
      </c>
      <c r="L4" s="60"/>
    </row>
    <row r="5" spans="1:13" x14ac:dyDescent="0.3">
      <c r="A5" s="56" t="s">
        <v>126</v>
      </c>
      <c r="B5" s="29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297"/>
      <c r="D6" s="118"/>
      <c r="E6" s="119"/>
      <c r="F6" s="120"/>
      <c r="G6" s="120"/>
      <c r="H6" s="121"/>
      <c r="I6" s="61"/>
      <c r="J6" s="65" t="s">
        <v>124</v>
      </c>
      <c r="K6" s="63"/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>
        <f>SUM(K4:K6)</f>
        <v>28</v>
      </c>
      <c r="L7" s="69"/>
    </row>
    <row r="8" spans="1:13" x14ac:dyDescent="0.3">
      <c r="A8" s="127" t="s">
        <v>83</v>
      </c>
      <c r="B8" s="290" t="s">
        <v>221</v>
      </c>
      <c r="C8" s="66"/>
      <c r="D8" s="122"/>
      <c r="E8" s="123"/>
      <c r="F8" s="124"/>
      <c r="G8" s="66"/>
      <c r="H8" s="126"/>
      <c r="I8" s="70"/>
      <c r="J8" s="65" t="s">
        <v>139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140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28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3" t="s">
        <v>12</v>
      </c>
      <c r="B13" s="244" t="s">
        <v>13</v>
      </c>
      <c r="C13" s="244"/>
      <c r="D13" s="245" t="s">
        <v>14</v>
      </c>
      <c r="E13" s="246" t="s">
        <v>7</v>
      </c>
      <c r="F13" s="244" t="s">
        <v>15</v>
      </c>
      <c r="G13" s="244" t="s">
        <v>16</v>
      </c>
      <c r="H13" s="247" t="s">
        <v>17</v>
      </c>
      <c r="I13" s="248"/>
      <c r="J13" s="244" t="s">
        <v>57</v>
      </c>
      <c r="K13" s="249" t="s">
        <v>86</v>
      </c>
      <c r="L13" s="250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4"/>
      <c r="F14" s="294"/>
      <c r="G14" s="162"/>
      <c r="H14" s="301" t="s">
        <v>8</v>
      </c>
      <c r="I14" s="294"/>
      <c r="J14" s="163">
        <f>SUM(J15:J30)</f>
        <v>1152</v>
      </c>
      <c r="K14" s="164">
        <f t="shared" ref="K14:K32" si="0">J14/K$7</f>
        <v>41.142857142857146</v>
      </c>
      <c r="L14" s="165">
        <f t="shared" ref="L14:L32" si="1">J14/K$11</f>
        <v>41.142857142857146</v>
      </c>
    </row>
    <row r="15" spans="1:13" x14ac:dyDescent="0.3">
      <c r="A15" s="264" t="s">
        <v>175</v>
      </c>
      <c r="B15" s="27" t="s">
        <v>141</v>
      </c>
      <c r="D15" s="82">
        <v>0</v>
      </c>
      <c r="E15" s="81">
        <v>255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255</v>
      </c>
      <c r="K15" s="79">
        <f t="shared" si="0"/>
        <v>9.1071428571428577</v>
      </c>
      <c r="L15" s="79">
        <f t="shared" si="1"/>
        <v>9.1071428571428577</v>
      </c>
    </row>
    <row r="16" spans="1:13" x14ac:dyDescent="0.3">
      <c r="A16" s="265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>
        <f t="shared" ref="K16" si="3">J16/K$7</f>
        <v>1.7857142857142858</v>
      </c>
      <c r="L16" s="79">
        <f t="shared" ref="L16" si="4">J16/K$11</f>
        <v>1.7857142857142858</v>
      </c>
    </row>
    <row r="17" spans="1:12" x14ac:dyDescent="0.3">
      <c r="A17" s="265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>
        <f t="shared" si="0"/>
        <v>0</v>
      </c>
      <c r="L17" s="79">
        <f t="shared" si="1"/>
        <v>0</v>
      </c>
    </row>
    <row r="18" spans="1:12" x14ac:dyDescent="0.3">
      <c r="A18" s="265" t="s">
        <v>177</v>
      </c>
      <c r="B18" s="27" t="s">
        <v>143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>
        <f t="shared" si="0"/>
        <v>0</v>
      </c>
      <c r="L18" s="79">
        <f t="shared" si="1"/>
        <v>0</v>
      </c>
    </row>
    <row r="19" spans="1:12" x14ac:dyDescent="0.3">
      <c r="A19" s="265" t="s">
        <v>178</v>
      </c>
      <c r="B19" s="27" t="s">
        <v>144</v>
      </c>
      <c r="D19" s="82">
        <v>0</v>
      </c>
      <c r="E19" s="81">
        <v>0</v>
      </c>
      <c r="F19" s="82">
        <v>0</v>
      </c>
      <c r="G19" s="82">
        <v>20</v>
      </c>
      <c r="H19" s="82">
        <v>0</v>
      </c>
      <c r="I19" s="51"/>
      <c r="J19" s="51">
        <f t="shared" si="2"/>
        <v>20</v>
      </c>
      <c r="K19" s="79">
        <f t="shared" si="0"/>
        <v>0.7142857142857143</v>
      </c>
      <c r="L19" s="79">
        <f t="shared" si="1"/>
        <v>0.7142857142857143</v>
      </c>
    </row>
    <row r="20" spans="1:12" x14ac:dyDescent="0.3">
      <c r="A20" s="265" t="s">
        <v>179</v>
      </c>
      <c r="B20" s="27" t="s">
        <v>145</v>
      </c>
      <c r="D20" s="82">
        <v>0</v>
      </c>
      <c r="E20" s="81">
        <v>0</v>
      </c>
      <c r="F20" s="82">
        <v>0</v>
      </c>
      <c r="G20" s="82">
        <v>39</v>
      </c>
      <c r="H20" s="82">
        <v>0</v>
      </c>
      <c r="I20" s="51"/>
      <c r="J20" s="51">
        <f t="shared" si="2"/>
        <v>39</v>
      </c>
      <c r="K20" s="79">
        <f t="shared" si="0"/>
        <v>1.3928571428571428</v>
      </c>
      <c r="L20" s="79">
        <f t="shared" si="1"/>
        <v>1.3928571428571428</v>
      </c>
    </row>
    <row r="21" spans="1:12" x14ac:dyDescent="0.3">
      <c r="A21" s="265" t="s">
        <v>180</v>
      </c>
      <c r="B21" s="27" t="s">
        <v>153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>
        <f t="shared" si="0"/>
        <v>0.7142857142857143</v>
      </c>
      <c r="L21" s="79">
        <f t="shared" ref="L21" si="6">J21/K$11</f>
        <v>0.7142857142857143</v>
      </c>
    </row>
    <row r="22" spans="1:12" x14ac:dyDescent="0.3">
      <c r="A22" s="265" t="s">
        <v>181</v>
      </c>
      <c r="B22" s="27" t="s">
        <v>146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>
        <f t="shared" si="0"/>
        <v>0</v>
      </c>
      <c r="L22" s="79">
        <f t="shared" si="1"/>
        <v>0</v>
      </c>
    </row>
    <row r="23" spans="1:12" x14ac:dyDescent="0.3">
      <c r="A23" s="265" t="s">
        <v>182</v>
      </c>
      <c r="B23" s="27" t="s">
        <v>159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>
        <f t="shared" si="0"/>
        <v>0</v>
      </c>
      <c r="L23" s="79">
        <f t="shared" si="1"/>
        <v>0</v>
      </c>
    </row>
    <row r="24" spans="1:12" x14ac:dyDescent="0.3">
      <c r="A24" s="265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>
        <f t="shared" ref="K24" si="8">J24/K$7</f>
        <v>0</v>
      </c>
      <c r="L24" s="79">
        <f t="shared" ref="L24" si="9">J24/K$11</f>
        <v>0</v>
      </c>
    </row>
    <row r="25" spans="1:12" x14ac:dyDescent="0.3">
      <c r="A25" s="265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>
        <f t="shared" ref="K25" si="11">J25/K$7</f>
        <v>0</v>
      </c>
      <c r="L25" s="79">
        <f t="shared" ref="L25" si="12">J25/K$11</f>
        <v>0</v>
      </c>
    </row>
    <row r="26" spans="1:12" x14ac:dyDescent="0.3">
      <c r="A26" s="265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>
        <f t="shared" si="0"/>
        <v>9.6428571428571423</v>
      </c>
      <c r="L26" s="79">
        <f t="shared" si="1"/>
        <v>9.6428571428571423</v>
      </c>
    </row>
    <row r="27" spans="1:12" x14ac:dyDescent="0.3">
      <c r="A27" s="266" t="s">
        <v>184</v>
      </c>
      <c r="B27" s="27" t="s">
        <v>161</v>
      </c>
      <c r="D27" s="82">
        <v>0</v>
      </c>
      <c r="E27" s="81">
        <v>135</v>
      </c>
      <c r="F27" s="82">
        <v>0</v>
      </c>
      <c r="G27" s="82">
        <v>94</v>
      </c>
      <c r="H27" s="82">
        <v>60</v>
      </c>
      <c r="I27" s="51"/>
      <c r="J27" s="51">
        <f t="shared" ref="J27" si="13">SUM(D27:H27)</f>
        <v>289</v>
      </c>
      <c r="K27" s="79">
        <f t="shared" ref="K27" si="14">J27/K$7</f>
        <v>10.321428571428571</v>
      </c>
      <c r="L27" s="79">
        <f t="shared" ref="L27" si="15">J27/K$11</f>
        <v>10.321428571428571</v>
      </c>
    </row>
    <row r="28" spans="1:12" x14ac:dyDescent="0.3">
      <c r="A28" s="265" t="s">
        <v>185</v>
      </c>
      <c r="B28" s="27" t="s">
        <v>158</v>
      </c>
      <c r="D28" s="82">
        <v>0</v>
      </c>
      <c r="E28" s="81">
        <v>0</v>
      </c>
      <c r="F28" s="82">
        <v>0</v>
      </c>
      <c r="G28" s="82">
        <v>84</v>
      </c>
      <c r="H28" s="82">
        <v>0</v>
      </c>
      <c r="I28" s="51"/>
      <c r="J28" s="51">
        <f t="shared" si="2"/>
        <v>84</v>
      </c>
      <c r="K28" s="79">
        <f t="shared" si="0"/>
        <v>3</v>
      </c>
      <c r="L28" s="79">
        <f t="shared" si="1"/>
        <v>3</v>
      </c>
    </row>
    <row r="29" spans="1:12" x14ac:dyDescent="0.3">
      <c r="A29" s="265" t="s">
        <v>186</v>
      </c>
      <c r="B29" s="27" t="s">
        <v>148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>
        <f t="shared" si="0"/>
        <v>0.8928571428571429</v>
      </c>
      <c r="L29" s="79">
        <f t="shared" si="1"/>
        <v>0.8928571428571429</v>
      </c>
    </row>
    <row r="30" spans="1:12" x14ac:dyDescent="0.3">
      <c r="A30" s="265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>
        <f t="shared" ref="K30" si="17">J30/K$7</f>
        <v>3.5714285714285716</v>
      </c>
      <c r="L30" s="79">
        <f t="shared" ref="L30" si="18">J30/K$11</f>
        <v>3.5714285714285716</v>
      </c>
    </row>
    <row r="31" spans="1:12" x14ac:dyDescent="0.3">
      <c r="A31" s="159">
        <v>2</v>
      </c>
      <c r="B31" s="160" t="s">
        <v>118</v>
      </c>
      <c r="C31" s="160"/>
      <c r="D31" s="161"/>
      <c r="E31" s="294"/>
      <c r="F31" s="294"/>
      <c r="G31" s="162"/>
      <c r="H31" s="299" t="s">
        <v>8</v>
      </c>
      <c r="I31" s="300"/>
      <c r="J31" s="158">
        <f>SUM(J32:J32)</f>
        <v>250</v>
      </c>
      <c r="K31" s="166">
        <f t="shared" si="0"/>
        <v>8.9285714285714288</v>
      </c>
      <c r="L31" s="167">
        <f t="shared" si="1"/>
        <v>8.9285714285714288</v>
      </c>
    </row>
    <row r="32" spans="1:12" x14ac:dyDescent="0.3">
      <c r="A32" s="265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250</v>
      </c>
      <c r="I32" s="51"/>
      <c r="J32" s="51">
        <f t="shared" ref="J32" si="19">SUM(D32:H32)</f>
        <v>250</v>
      </c>
      <c r="K32" s="79">
        <f t="shared" si="0"/>
        <v>8.9285714285714288</v>
      </c>
      <c r="L32" s="79">
        <f t="shared" si="1"/>
        <v>8.9285714285714288</v>
      </c>
    </row>
    <row r="33" spans="1:12" x14ac:dyDescent="0.3">
      <c r="A33" s="159">
        <v>6</v>
      </c>
      <c r="B33" s="160" t="s">
        <v>19</v>
      </c>
      <c r="C33" s="160"/>
      <c r="D33" s="294"/>
      <c r="E33" s="294"/>
      <c r="F33" s="161"/>
      <c r="G33" s="169"/>
      <c r="H33" s="295" t="s">
        <v>8</v>
      </c>
      <c r="I33" s="296"/>
      <c r="J33" s="168">
        <f>SUM(J34:J36)</f>
        <v>3119</v>
      </c>
      <c r="K33" s="166">
        <f t="shared" ref="K33:K38" si="20">J33/K$7</f>
        <v>111.39285714285714</v>
      </c>
      <c r="L33" s="167">
        <f t="shared" ref="L33:L38" si="21">J33/K$11</f>
        <v>111.39285714285714</v>
      </c>
    </row>
    <row r="34" spans="1:12" x14ac:dyDescent="0.3">
      <c r="A34" s="265" t="s">
        <v>188</v>
      </c>
      <c r="B34" s="27" t="s">
        <v>189</v>
      </c>
      <c r="D34" s="227">
        <v>1289</v>
      </c>
      <c r="E34" s="87">
        <v>200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1489</v>
      </c>
      <c r="K34" s="79">
        <f t="shared" si="20"/>
        <v>53.178571428571431</v>
      </c>
      <c r="L34" s="79">
        <f t="shared" si="21"/>
        <v>53.178571428571431</v>
      </c>
    </row>
    <row r="35" spans="1:12" x14ac:dyDescent="0.3">
      <c r="A35" s="265" t="s">
        <v>190</v>
      </c>
      <c r="B35" s="27" t="s">
        <v>120</v>
      </c>
      <c r="D35" s="227" t="s">
        <v>225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>
        <f t="shared" si="20"/>
        <v>0</v>
      </c>
      <c r="L35" s="79">
        <f t="shared" si="21"/>
        <v>0</v>
      </c>
    </row>
    <row r="36" spans="1:12" x14ac:dyDescent="0.3">
      <c r="A36" s="265" t="s">
        <v>191</v>
      </c>
      <c r="B36" s="27" t="s">
        <v>165</v>
      </c>
      <c r="D36" s="227">
        <v>1630</v>
      </c>
      <c r="E36" s="87">
        <v>0</v>
      </c>
      <c r="F36" s="228">
        <v>0</v>
      </c>
      <c r="G36" s="227">
        <v>0</v>
      </c>
      <c r="H36" s="82">
        <v>0</v>
      </c>
      <c r="I36" s="84"/>
      <c r="J36" s="85">
        <f t="shared" si="22"/>
        <v>1630</v>
      </c>
      <c r="K36" s="79">
        <f t="shared" si="20"/>
        <v>58.214285714285715</v>
      </c>
      <c r="L36" s="79">
        <f t="shared" si="21"/>
        <v>58.214285714285715</v>
      </c>
    </row>
    <row r="37" spans="1:12" x14ac:dyDescent="0.3">
      <c r="A37" s="159">
        <v>7</v>
      </c>
      <c r="B37" s="160" t="s">
        <v>20</v>
      </c>
      <c r="C37" s="160"/>
      <c r="D37" s="161"/>
      <c r="E37" s="294"/>
      <c r="F37" s="294"/>
      <c r="G37" s="162"/>
      <c r="H37" s="299" t="s">
        <v>8</v>
      </c>
      <c r="I37" s="300"/>
      <c r="J37" s="168">
        <f>SUM(J38:J38)</f>
        <v>0</v>
      </c>
      <c r="K37" s="166">
        <f t="shared" si="20"/>
        <v>0</v>
      </c>
      <c r="L37" s="167">
        <f t="shared" si="21"/>
        <v>0</v>
      </c>
    </row>
    <row r="38" spans="1:12" x14ac:dyDescent="0.3">
      <c r="A38" s="265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>
        <f t="shared" si="20"/>
        <v>0</v>
      </c>
      <c r="L38" s="79">
        <f t="shared" si="21"/>
        <v>0</v>
      </c>
    </row>
    <row r="39" spans="1:12" x14ac:dyDescent="0.3">
      <c r="A39" s="159">
        <v>8</v>
      </c>
      <c r="B39" s="160" t="s">
        <v>166</v>
      </c>
      <c r="C39" s="160"/>
      <c r="D39" s="161"/>
      <c r="E39" s="294"/>
      <c r="F39" s="294"/>
      <c r="G39" s="161"/>
      <c r="H39" s="299" t="s">
        <v>8</v>
      </c>
      <c r="I39" s="300"/>
      <c r="J39" s="168">
        <f>SUM(J40:J41)</f>
        <v>315</v>
      </c>
      <c r="K39" s="166">
        <f>J39/K$7</f>
        <v>11.25</v>
      </c>
      <c r="L39" s="167">
        <f>J39/K$11</f>
        <v>11.25</v>
      </c>
    </row>
    <row r="40" spans="1:12" x14ac:dyDescent="0.3">
      <c r="A40" s="265" t="s">
        <v>193</v>
      </c>
      <c r="B40" s="27" t="s">
        <v>74</v>
      </c>
      <c r="D40" s="292" t="s">
        <v>225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>
        <f>J40/K$7</f>
        <v>0</v>
      </c>
      <c r="L40" s="79">
        <f>J40/K$11</f>
        <v>0</v>
      </c>
    </row>
    <row r="41" spans="1:12" x14ac:dyDescent="0.3">
      <c r="A41" s="265" t="s">
        <v>194</v>
      </c>
      <c r="B41" s="27" t="s">
        <v>226</v>
      </c>
      <c r="D41" s="292">
        <v>315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315</v>
      </c>
      <c r="K41" s="79">
        <f t="shared" ref="K41:K50" si="25">J41/K$7</f>
        <v>11.25</v>
      </c>
      <c r="L41" s="79">
        <f t="shared" ref="L41:L50" si="26">J41/K$11</f>
        <v>11.25</v>
      </c>
    </row>
    <row r="42" spans="1:12" x14ac:dyDescent="0.3">
      <c r="A42" s="159">
        <v>9</v>
      </c>
      <c r="B42" s="160" t="s">
        <v>21</v>
      </c>
      <c r="C42" s="160"/>
      <c r="D42" s="161"/>
      <c r="E42" s="294"/>
      <c r="F42" s="294"/>
      <c r="G42" s="162"/>
      <c r="H42" s="299" t="s">
        <v>8</v>
      </c>
      <c r="I42" s="300"/>
      <c r="J42" s="168">
        <f>SUM(J43:J48)</f>
        <v>3153</v>
      </c>
      <c r="K42" s="166">
        <f t="shared" si="25"/>
        <v>112.60714285714286</v>
      </c>
      <c r="L42" s="167">
        <f t="shared" si="26"/>
        <v>112.60714285714286</v>
      </c>
    </row>
    <row r="43" spans="1:12" x14ac:dyDescent="0.3">
      <c r="A43" s="265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>
        <f t="shared" si="25"/>
        <v>9.2857142857142865</v>
      </c>
      <c r="L43" s="79">
        <f t="shared" si="26"/>
        <v>9.2857142857142865</v>
      </c>
    </row>
    <row r="44" spans="1:12" x14ac:dyDescent="0.3">
      <c r="A44" s="265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5"/>
      <c r="B45" s="291" t="s">
        <v>122</v>
      </c>
      <c r="D45" s="227">
        <v>1143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1143</v>
      </c>
      <c r="K45" s="79">
        <f>J45/K$7</f>
        <v>40.821428571428569</v>
      </c>
      <c r="L45" s="79">
        <f>J45/K$11</f>
        <v>40.821428571428569</v>
      </c>
    </row>
    <row r="46" spans="1:12" x14ac:dyDescent="0.3">
      <c r="A46" s="265"/>
      <c r="B46" s="291" t="s">
        <v>227</v>
      </c>
      <c r="D46" s="227">
        <v>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0</v>
      </c>
      <c r="K46" s="79">
        <f>J46/K$7</f>
        <v>0</v>
      </c>
      <c r="L46" s="79">
        <f>J46/K$11</f>
        <v>0</v>
      </c>
    </row>
    <row r="47" spans="1:12" x14ac:dyDescent="0.3">
      <c r="A47" s="265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>
        <f t="shared" si="25"/>
        <v>0</v>
      </c>
      <c r="L47" s="79">
        <f t="shared" si="26"/>
        <v>0</v>
      </c>
    </row>
    <row r="48" spans="1:12" x14ac:dyDescent="0.3">
      <c r="A48" s="265" t="s">
        <v>197</v>
      </c>
      <c r="B48" s="27" t="s">
        <v>230</v>
      </c>
      <c r="D48" s="227">
        <v>0</v>
      </c>
      <c r="E48" s="87">
        <v>0</v>
      </c>
      <c r="F48" s="228">
        <v>0</v>
      </c>
      <c r="G48" s="313">
        <v>0</v>
      </c>
      <c r="H48" s="293">
        <v>1750</v>
      </c>
      <c r="I48" s="84"/>
      <c r="J48" s="85">
        <f t="shared" si="27"/>
        <v>1750</v>
      </c>
      <c r="K48" s="79">
        <f t="shared" si="25"/>
        <v>62.5</v>
      </c>
      <c r="L48" s="79">
        <f t="shared" si="26"/>
        <v>62.5</v>
      </c>
    </row>
    <row r="49" spans="1:14" x14ac:dyDescent="0.3">
      <c r="A49" s="159">
        <v>10</v>
      </c>
      <c r="B49" s="160" t="s">
        <v>22</v>
      </c>
      <c r="C49" s="160"/>
      <c r="D49" s="161"/>
      <c r="E49" s="294"/>
      <c r="F49" s="294"/>
      <c r="G49" s="161"/>
      <c r="H49" s="299" t="s">
        <v>8</v>
      </c>
      <c r="I49" s="300"/>
      <c r="J49" s="168">
        <f>SUM(J50:J51)</f>
        <v>973</v>
      </c>
      <c r="K49" s="166">
        <f t="shared" si="25"/>
        <v>34.75</v>
      </c>
      <c r="L49" s="167">
        <f t="shared" si="26"/>
        <v>34.75</v>
      </c>
    </row>
    <row r="50" spans="1:14" x14ac:dyDescent="0.3">
      <c r="A50" s="265" t="s">
        <v>198</v>
      </c>
      <c r="B50" s="27" t="s">
        <v>167</v>
      </c>
      <c r="D50" s="227">
        <v>898</v>
      </c>
      <c r="E50" s="87">
        <v>75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973</v>
      </c>
      <c r="K50" s="79">
        <f t="shared" si="25"/>
        <v>34.75</v>
      </c>
      <c r="L50" s="79">
        <f t="shared" si="26"/>
        <v>34.75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>
        <f t="shared" ref="K51:K59" si="29">J51/K$7</f>
        <v>0</v>
      </c>
      <c r="L51" s="79">
        <f t="shared" ref="L51:L59" si="30">J51/K$11</f>
        <v>0</v>
      </c>
    </row>
    <row r="52" spans="1:14" x14ac:dyDescent="0.3">
      <c r="A52" s="159">
        <v>12</v>
      </c>
      <c r="B52" s="160" t="s">
        <v>23</v>
      </c>
      <c r="C52" s="160"/>
      <c r="D52" s="161"/>
      <c r="E52" s="294"/>
      <c r="F52" s="294"/>
      <c r="G52" s="161"/>
      <c r="H52" s="299" t="s">
        <v>8</v>
      </c>
      <c r="I52" s="300"/>
      <c r="J52" s="168">
        <f>SUM(J53:J55)</f>
        <v>0</v>
      </c>
      <c r="K52" s="166">
        <f t="shared" si="29"/>
        <v>0</v>
      </c>
      <c r="L52" s="167">
        <f t="shared" si="30"/>
        <v>0</v>
      </c>
    </row>
    <row r="53" spans="1:14" x14ac:dyDescent="0.3">
      <c r="A53" s="265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>
        <f t="shared" si="29"/>
        <v>0</v>
      </c>
      <c r="L53" s="79">
        <f t="shared" si="30"/>
        <v>0</v>
      </c>
    </row>
    <row r="54" spans="1:14" x14ac:dyDescent="0.3">
      <c r="A54" s="264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>
        <f t="shared" si="29"/>
        <v>0</v>
      </c>
      <c r="L54" s="79">
        <f t="shared" si="30"/>
        <v>0</v>
      </c>
    </row>
    <row r="55" spans="1:14" x14ac:dyDescent="0.3">
      <c r="A55" s="264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>
        <f t="shared" ref="K55" si="31">J55/K$7</f>
        <v>0</v>
      </c>
      <c r="L55" s="79">
        <f t="shared" ref="L55" si="32">J55/K$11</f>
        <v>0</v>
      </c>
    </row>
    <row r="56" spans="1:14" x14ac:dyDescent="0.3">
      <c r="A56" s="159" t="s">
        <v>170</v>
      </c>
      <c r="B56" s="160" t="s">
        <v>171</v>
      </c>
      <c r="C56" s="160"/>
      <c r="D56" s="161"/>
      <c r="E56" s="294"/>
      <c r="F56" s="294"/>
      <c r="G56" s="162"/>
      <c r="H56" s="299" t="s">
        <v>8</v>
      </c>
      <c r="I56" s="300"/>
      <c r="J56" s="168">
        <f>SUM(J57:J61)</f>
        <v>1705</v>
      </c>
      <c r="K56" s="166">
        <f t="shared" si="29"/>
        <v>60.892857142857146</v>
      </c>
      <c r="L56" s="167">
        <f t="shared" si="30"/>
        <v>60.892857142857146</v>
      </c>
    </row>
    <row r="57" spans="1:14" x14ac:dyDescent="0.3">
      <c r="A57" s="265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300</v>
      </c>
      <c r="I57" s="84"/>
      <c r="J57" s="85">
        <f>SUM(D57:H57)</f>
        <v>300</v>
      </c>
      <c r="K57" s="79">
        <f t="shared" si="29"/>
        <v>10.714285714285714</v>
      </c>
      <c r="L57" s="79">
        <f t="shared" si="30"/>
        <v>10.714285714285714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>
        <f t="shared" si="29"/>
        <v>0</v>
      </c>
      <c r="L58" s="79">
        <f t="shared" si="30"/>
        <v>0</v>
      </c>
    </row>
    <row r="59" spans="1:14" x14ac:dyDescent="0.3">
      <c r="A59" s="264" t="s">
        <v>203</v>
      </c>
      <c r="B59" s="27" t="s">
        <v>54</v>
      </c>
      <c r="D59" s="227">
        <v>1355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1355</v>
      </c>
      <c r="K59" s="79">
        <f t="shared" si="29"/>
        <v>48.392857142857146</v>
      </c>
      <c r="L59" s="79">
        <f t="shared" si="30"/>
        <v>48.392857142857146</v>
      </c>
    </row>
    <row r="60" spans="1:14" x14ac:dyDescent="0.3">
      <c r="A60" s="265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>
        <f t="shared" ref="K60" si="33">J60/K$7</f>
        <v>0</v>
      </c>
      <c r="L60" s="79">
        <f t="shared" ref="L60" si="34">J60/K$11</f>
        <v>0</v>
      </c>
    </row>
    <row r="61" spans="1:14" x14ac:dyDescent="0.3">
      <c r="A61" s="264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50</v>
      </c>
      <c r="I61" s="85"/>
      <c r="J61" s="85">
        <f t="shared" ref="J61" si="35">SUM(D61:H61)</f>
        <v>50</v>
      </c>
      <c r="K61" s="79">
        <f>J61/K$7</f>
        <v>1.7857142857142858</v>
      </c>
      <c r="L61" s="79">
        <f>J61/K$11</f>
        <v>1.7857142857142858</v>
      </c>
    </row>
    <row r="62" spans="1:14" x14ac:dyDescent="0.3">
      <c r="A62" s="159" t="s">
        <v>173</v>
      </c>
      <c r="B62" s="160" t="s">
        <v>172</v>
      </c>
      <c r="C62" s="160"/>
      <c r="D62" s="161"/>
      <c r="E62" s="294"/>
      <c r="F62" s="294"/>
      <c r="G62" s="162"/>
      <c r="H62" s="299" t="s">
        <v>8</v>
      </c>
      <c r="I62" s="300"/>
      <c r="J62" s="168">
        <f>SUM(J63:J67)</f>
        <v>1470</v>
      </c>
      <c r="K62" s="166">
        <f t="shared" ref="K62:K65" si="36">J62/K$7</f>
        <v>52.5</v>
      </c>
      <c r="L62" s="167">
        <f t="shared" ref="L62:L65" si="37">J62/K$11</f>
        <v>52.5</v>
      </c>
      <c r="N62" s="51"/>
    </row>
    <row r="63" spans="1:14" x14ac:dyDescent="0.3">
      <c r="A63" s="265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400</v>
      </c>
      <c r="I63" s="89"/>
      <c r="J63" s="85">
        <f t="shared" ref="J63:J65" si="38">SUM(D63:H63)</f>
        <v>400</v>
      </c>
      <c r="K63" s="79">
        <f t="shared" si="36"/>
        <v>14.285714285714286</v>
      </c>
      <c r="L63" s="79">
        <f t="shared" si="37"/>
        <v>14.285714285714286</v>
      </c>
    </row>
    <row r="64" spans="1:14" x14ac:dyDescent="0.3">
      <c r="A64" s="53">
        <v>26.504999999999999</v>
      </c>
      <c r="B64" s="27" t="s">
        <v>228</v>
      </c>
      <c r="D64" s="227">
        <v>1070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1070</v>
      </c>
      <c r="K64" s="79">
        <f t="shared" si="36"/>
        <v>38.214285714285715</v>
      </c>
      <c r="L64" s="79">
        <f t="shared" si="37"/>
        <v>38.214285714285715</v>
      </c>
    </row>
    <row r="65" spans="1:12" x14ac:dyDescent="0.3">
      <c r="A65" s="265" t="s">
        <v>207</v>
      </c>
      <c r="B65" s="27" t="s">
        <v>135</v>
      </c>
      <c r="D65" s="227" t="s">
        <v>224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>
        <f t="shared" si="36"/>
        <v>0</v>
      </c>
      <c r="L65" s="79">
        <f t="shared" si="37"/>
        <v>0</v>
      </c>
    </row>
    <row r="66" spans="1:12" x14ac:dyDescent="0.3">
      <c r="A66" s="265" t="s">
        <v>208</v>
      </c>
      <c r="B66" s="27" t="s">
        <v>157</v>
      </c>
      <c r="D66" s="227" t="s">
        <v>224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>
        <f t="shared" ref="K66:K70" si="40">J66/K$7</f>
        <v>0</v>
      </c>
      <c r="L66" s="79">
        <f t="shared" ref="L66" si="41">J66/K$11</f>
        <v>0</v>
      </c>
    </row>
    <row r="67" spans="1:12" x14ac:dyDescent="0.3">
      <c r="A67" s="265" t="s">
        <v>209</v>
      </c>
      <c r="B67" s="27" t="s">
        <v>154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>
        <f t="shared" si="40"/>
        <v>0</v>
      </c>
      <c r="L67" s="79">
        <f t="shared" ref="L67" si="43">J67/K$11</f>
        <v>0</v>
      </c>
    </row>
    <row r="68" spans="1:12" x14ac:dyDescent="0.3">
      <c r="A68" s="159">
        <v>50</v>
      </c>
      <c r="B68" s="160" t="s">
        <v>136</v>
      </c>
      <c r="C68" s="160"/>
      <c r="D68" s="161"/>
      <c r="E68" s="294"/>
      <c r="F68" s="294"/>
      <c r="G68" s="162"/>
      <c r="H68" s="299" t="s">
        <v>8</v>
      </c>
      <c r="I68" s="300"/>
      <c r="J68" s="168">
        <f>SUM(J69:J70)</f>
        <v>750</v>
      </c>
      <c r="K68" s="166">
        <f>J68/K$7</f>
        <v>26.785714285714285</v>
      </c>
      <c r="L68" s="167">
        <f>J68/K$11</f>
        <v>26.785714285714285</v>
      </c>
    </row>
    <row r="69" spans="1:12" x14ac:dyDescent="0.3">
      <c r="A69" s="265" t="s">
        <v>210</v>
      </c>
      <c r="B69" s="27" t="s">
        <v>137</v>
      </c>
      <c r="C69" s="50">
        <v>0.05</v>
      </c>
      <c r="D69" s="51">
        <v>750</v>
      </c>
      <c r="E69" s="52"/>
      <c r="F69" s="52"/>
      <c r="G69" s="52"/>
      <c r="H69" s="52"/>
      <c r="I69" s="52"/>
      <c r="J69" s="85">
        <f t="shared" ref="J69" si="44">SUM(D69:H69)</f>
        <v>750</v>
      </c>
      <c r="K69" s="79">
        <f t="shared" si="40"/>
        <v>26.785714285714285</v>
      </c>
      <c r="L69" s="79">
        <f t="shared" ref="L69" si="45">J69/K$11</f>
        <v>26.785714285714285</v>
      </c>
    </row>
    <row r="70" spans="1:12" x14ac:dyDescent="0.3">
      <c r="A70" s="265" t="s">
        <v>211</v>
      </c>
      <c r="B70" s="27" t="s">
        <v>138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>
        <f t="shared" si="40"/>
        <v>0</v>
      </c>
      <c r="L70" s="79">
        <f t="shared" ref="L70" si="47">J70/K$11</f>
        <v>0</v>
      </c>
    </row>
    <row r="71" spans="1:12" x14ac:dyDescent="0.3">
      <c r="A71" s="170"/>
      <c r="B71" s="171" t="s">
        <v>8</v>
      </c>
      <c r="C71" s="172"/>
      <c r="D71" s="173">
        <f>SUM(D15:D70)</f>
        <v>8450</v>
      </c>
      <c r="E71" s="173">
        <f>SUM(E15:E70)</f>
        <v>935</v>
      </c>
      <c r="F71" s="173">
        <f>SUM(F15:F70)</f>
        <v>195</v>
      </c>
      <c r="G71" s="173">
        <f>SUM(G15:G70)</f>
        <v>237</v>
      </c>
      <c r="H71" s="173">
        <f>SUM(H15:H70)</f>
        <v>3070</v>
      </c>
      <c r="I71" s="174"/>
      <c r="J71" s="175">
        <f>L92</f>
        <v>15206.66</v>
      </c>
      <c r="K71" s="176">
        <f>J71/K$7</f>
        <v>543.09500000000003</v>
      </c>
      <c r="L71" s="177">
        <f>J71/K$11</f>
        <v>543.09500000000003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150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LL Powder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28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0</v>
      </c>
      <c r="L77" s="99"/>
    </row>
    <row r="78" spans="1:12" x14ac:dyDescent="0.3">
      <c r="A78" s="131" t="s">
        <v>151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28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304"/>
      <c r="B80" s="304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28</v>
      </c>
      <c r="L80" s="99"/>
    </row>
    <row r="81" spans="1:14" x14ac:dyDescent="0.3">
      <c r="A81" s="304"/>
      <c r="B81" s="304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8450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8450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935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935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195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195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237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237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3070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3070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149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6" t="s">
        <v>80</v>
      </c>
      <c r="H91" s="306"/>
      <c r="I91" s="89"/>
      <c r="J91" s="41">
        <f>SUM(J85:J90)</f>
        <v>12887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15206.66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5" t="s">
        <v>37</v>
      </c>
      <c r="B94" s="305"/>
      <c r="C94" s="305"/>
      <c r="D94" s="305"/>
      <c r="E94" s="305"/>
      <c r="F94" s="305"/>
      <c r="G94" s="305"/>
      <c r="H94" s="305"/>
      <c r="I94" s="305"/>
      <c r="J94" s="305"/>
      <c r="K94" s="305"/>
      <c r="L94" s="305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12887</v>
      </c>
      <c r="E96" s="87"/>
      <c r="G96" s="144" t="s">
        <v>40</v>
      </c>
      <c r="K96" s="87">
        <f>D96</f>
        <v>12887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2319.66</v>
      </c>
      <c r="E98" s="143"/>
      <c r="F98" s="137"/>
      <c r="G98" s="148" t="s">
        <v>42</v>
      </c>
      <c r="H98" s="149"/>
      <c r="I98" s="141"/>
      <c r="J98" s="150"/>
      <c r="K98" s="143">
        <f>D98</f>
        <v>2319.66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15206.66</v>
      </c>
      <c r="J99" s="56"/>
      <c r="K99" s="145" t="s">
        <v>43</v>
      </c>
      <c r="L99" s="87">
        <f>E99</f>
        <v>15206.66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303" t="s">
        <v>45</v>
      </c>
      <c r="C101" s="303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15206.66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15206.66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15206.66</v>
      </c>
      <c r="J104" s="105" t="s">
        <v>46</v>
      </c>
      <c r="K104" s="91">
        <f>(($L$1757)/(1-$A$1759))-$L$1757</f>
        <v>0</v>
      </c>
      <c r="L104" s="87">
        <f>L102+K104</f>
        <v>15206.66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15206.66</v>
      </c>
      <c r="J106" s="105" t="s">
        <v>48</v>
      </c>
      <c r="K106" s="69">
        <f>K104*0.159</f>
        <v>0</v>
      </c>
      <c r="L106" s="87">
        <f>K106+L104</f>
        <v>15206.66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H49:I49"/>
    <mergeCell ref="H52:I52"/>
    <mergeCell ref="E49:F49"/>
    <mergeCell ref="E52:F52"/>
    <mergeCell ref="E68:F68"/>
    <mergeCell ref="H68:I68"/>
    <mergeCell ref="H56:I56"/>
    <mergeCell ref="H62:I62"/>
    <mergeCell ref="B101:C101"/>
    <mergeCell ref="A80:B80"/>
    <mergeCell ref="A81:B81"/>
    <mergeCell ref="A94:L94"/>
    <mergeCell ref="G91:H91"/>
    <mergeCell ref="E56:F56"/>
    <mergeCell ref="E62:F62"/>
    <mergeCell ref="A3:B3"/>
    <mergeCell ref="H31:I31"/>
    <mergeCell ref="H14:I14"/>
    <mergeCell ref="I4:J4"/>
    <mergeCell ref="E31:F31"/>
    <mergeCell ref="E14:F14"/>
    <mergeCell ref="D33:E33"/>
    <mergeCell ref="H33:I33"/>
    <mergeCell ref="B5:B6"/>
    <mergeCell ref="E39:F39"/>
    <mergeCell ref="E42:F42"/>
    <mergeCell ref="E37:F37"/>
    <mergeCell ref="H37:I37"/>
    <mergeCell ref="H39:I39"/>
    <mergeCell ref="H42:I4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zoomScaleNormal="100" zoomScaleSheetLayoutView="80" workbookViewId="0">
      <selection activeCell="K36" sqref="K36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8" t="s">
        <v>65</v>
      </c>
      <c r="C2" s="308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8">
        <v>1.1200000000000001</v>
      </c>
      <c r="B4" s="252" t="s">
        <v>141</v>
      </c>
      <c r="C4" s="267"/>
      <c r="D4" s="267"/>
      <c r="E4" s="253"/>
      <c r="F4" s="253"/>
      <c r="G4" s="253"/>
      <c r="H4" s="253"/>
      <c r="I4" s="253"/>
      <c r="J4" s="253"/>
      <c r="K4" s="253"/>
      <c r="L4" s="268"/>
    </row>
    <row r="5" spans="1:27" x14ac:dyDescent="0.25">
      <c r="A5" s="221"/>
      <c r="B5" s="3"/>
      <c r="C5" s="269"/>
      <c r="D5" s="269"/>
      <c r="E5" s="12"/>
      <c r="F5" s="17"/>
      <c r="G5" s="17"/>
      <c r="H5" s="12"/>
      <c r="I5" s="12"/>
      <c r="J5" s="12"/>
      <c r="K5" s="12"/>
      <c r="L5" s="270"/>
    </row>
    <row r="6" spans="1:27" x14ac:dyDescent="0.25">
      <c r="A6" s="221"/>
      <c r="B6" s="3"/>
      <c r="C6" s="269"/>
      <c r="D6" s="269"/>
      <c r="E6" s="12"/>
      <c r="F6" s="17"/>
      <c r="G6" s="17"/>
      <c r="H6" s="12"/>
      <c r="I6" s="12"/>
      <c r="J6" s="12"/>
      <c r="K6" s="12"/>
      <c r="L6" s="270"/>
    </row>
    <row r="7" spans="1:27" x14ac:dyDescent="0.25">
      <c r="A7" s="221"/>
      <c r="B7" s="1" t="s">
        <v>62</v>
      </c>
      <c r="C7" s="271"/>
      <c r="D7" s="272"/>
      <c r="E7" s="272" t="s">
        <v>107</v>
      </c>
      <c r="F7" s="272" t="s">
        <v>7</v>
      </c>
      <c r="G7" s="272"/>
      <c r="H7" s="273">
        <v>1</v>
      </c>
      <c r="I7" s="4">
        <v>85</v>
      </c>
      <c r="J7" s="274" t="s">
        <v>98</v>
      </c>
      <c r="K7" s="274">
        <f>H7*I7</f>
        <v>85</v>
      </c>
      <c r="L7" s="275">
        <f>SUM(K7:K9)</f>
        <v>85</v>
      </c>
    </row>
    <row r="8" spans="1:27" x14ac:dyDescent="0.25">
      <c r="A8" s="221"/>
      <c r="B8" s="13"/>
      <c r="C8" s="271"/>
      <c r="D8" s="276"/>
      <c r="E8" s="272"/>
      <c r="F8" s="21"/>
      <c r="G8" s="21"/>
      <c r="H8" s="273"/>
      <c r="I8" s="274"/>
      <c r="J8" s="274"/>
      <c r="K8" s="274"/>
      <c r="L8" s="275"/>
    </row>
    <row r="9" spans="1:27" x14ac:dyDescent="0.25">
      <c r="A9" s="221"/>
      <c r="B9" s="13"/>
      <c r="C9" s="271"/>
      <c r="D9" s="272"/>
      <c r="E9" s="272"/>
      <c r="F9" s="272"/>
      <c r="G9" s="272"/>
      <c r="H9" s="273"/>
      <c r="I9" s="274"/>
      <c r="J9" s="274"/>
      <c r="K9" s="277"/>
      <c r="L9" s="7"/>
    </row>
    <row r="10" spans="1:27" x14ac:dyDescent="0.25">
      <c r="A10" s="221"/>
      <c r="B10" s="22"/>
      <c r="C10" s="271"/>
      <c r="D10" s="272"/>
      <c r="E10" s="272"/>
      <c r="F10" s="272"/>
      <c r="G10" s="272"/>
      <c r="H10" s="273"/>
      <c r="I10" s="271"/>
      <c r="J10" s="271"/>
      <c r="K10" s="278"/>
      <c r="L10" s="1"/>
    </row>
    <row r="11" spans="1:27" x14ac:dyDescent="0.25">
      <c r="A11" s="221"/>
      <c r="B11" s="22"/>
      <c r="C11" s="271"/>
      <c r="D11" s="272"/>
      <c r="E11" s="271"/>
      <c r="F11" s="272"/>
      <c r="G11" s="272"/>
      <c r="H11" s="271"/>
      <c r="I11" s="271"/>
      <c r="J11" s="271"/>
      <c r="K11" s="278"/>
      <c r="L11" s="1"/>
    </row>
    <row r="12" spans="1:27" x14ac:dyDescent="0.25">
      <c r="A12" s="258">
        <v>1.165</v>
      </c>
      <c r="B12" s="257" t="s">
        <v>142</v>
      </c>
      <c r="C12" s="254"/>
      <c r="D12" s="254" t="s">
        <v>92</v>
      </c>
      <c r="E12" s="254" t="s">
        <v>93</v>
      </c>
      <c r="F12" s="254" t="s">
        <v>94</v>
      </c>
      <c r="G12" s="255" t="s">
        <v>95</v>
      </c>
      <c r="H12" s="254" t="s">
        <v>59</v>
      </c>
      <c r="I12" s="254" t="s">
        <v>96</v>
      </c>
      <c r="J12" s="254" t="s">
        <v>97</v>
      </c>
      <c r="K12" s="254" t="s">
        <v>90</v>
      </c>
      <c r="L12" s="256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79"/>
      <c r="H15" s="12"/>
      <c r="I15" s="12"/>
      <c r="J15" s="12"/>
      <c r="K15" s="12"/>
      <c r="L15" s="280"/>
    </row>
    <row r="16" spans="1:27" ht="13.5" customHeight="1" x14ac:dyDescent="0.25">
      <c r="A16" s="258">
        <v>1.2050000000000001</v>
      </c>
      <c r="B16" s="257" t="s">
        <v>2</v>
      </c>
      <c r="C16" s="254"/>
      <c r="D16" s="254" t="s">
        <v>92</v>
      </c>
      <c r="E16" s="254" t="s">
        <v>93</v>
      </c>
      <c r="F16" s="254" t="s">
        <v>94</v>
      </c>
      <c r="G16" s="255" t="s">
        <v>95</v>
      </c>
      <c r="H16" s="254" t="s">
        <v>59</v>
      </c>
      <c r="I16" s="254" t="s">
        <v>96</v>
      </c>
      <c r="J16" s="254" t="s">
        <v>97</v>
      </c>
      <c r="K16" s="254" t="s">
        <v>90</v>
      </c>
      <c r="L16" s="256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1">
        <v>0</v>
      </c>
      <c r="I18" s="21">
        <v>2246</v>
      </c>
      <c r="J18" s="16"/>
      <c r="K18" s="6">
        <f>H18*I18</f>
        <v>0</v>
      </c>
      <c r="L18" s="282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1">
        <v>0</v>
      </c>
      <c r="I19" s="21">
        <v>346</v>
      </c>
      <c r="J19" s="16"/>
      <c r="K19" s="6">
        <v>346</v>
      </c>
      <c r="L19" s="282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79"/>
      <c r="H20" s="12"/>
      <c r="I20" s="12"/>
      <c r="J20" s="12"/>
      <c r="K20" s="12"/>
      <c r="L20" s="280"/>
    </row>
    <row r="21" spans="1:27" ht="15" customHeight="1" x14ac:dyDescent="0.25">
      <c r="A21" s="258">
        <v>1.214</v>
      </c>
      <c r="B21" s="257" t="s">
        <v>155</v>
      </c>
      <c r="C21" s="254"/>
      <c r="D21" s="254" t="s">
        <v>92</v>
      </c>
      <c r="E21" s="254" t="s">
        <v>93</v>
      </c>
      <c r="F21" s="254" t="s">
        <v>94</v>
      </c>
      <c r="G21" s="255" t="s">
        <v>95</v>
      </c>
      <c r="H21" s="254" t="s">
        <v>59</v>
      </c>
      <c r="I21" s="254" t="s">
        <v>96</v>
      </c>
      <c r="J21" s="254" t="s">
        <v>97</v>
      </c>
      <c r="K21" s="254" t="s">
        <v>90</v>
      </c>
      <c r="L21" s="256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1"/>
      <c r="D23" s="17"/>
      <c r="E23" s="271"/>
      <c r="F23" s="272"/>
      <c r="G23" s="272"/>
      <c r="H23" s="273">
        <v>0</v>
      </c>
      <c r="I23" s="4">
        <v>1878.57</v>
      </c>
      <c r="J23" s="274"/>
      <c r="K23" s="274">
        <f>H23*I23</f>
        <v>0</v>
      </c>
      <c r="L23" s="5">
        <f>K23</f>
        <v>0</v>
      </c>
    </row>
    <row r="24" spans="1:27" x14ac:dyDescent="0.25">
      <c r="A24" s="221"/>
      <c r="B24" s="1"/>
      <c r="C24" s="271"/>
      <c r="D24" s="272"/>
      <c r="E24" s="271"/>
      <c r="F24" s="272"/>
      <c r="G24" s="272"/>
      <c r="H24" s="271"/>
      <c r="I24" s="271"/>
      <c r="J24" s="271"/>
      <c r="K24" s="271"/>
      <c r="L24" s="283"/>
    </row>
    <row r="25" spans="1:27" x14ac:dyDescent="0.25">
      <c r="A25" s="258">
        <v>1.216</v>
      </c>
      <c r="B25" s="257" t="s">
        <v>1</v>
      </c>
      <c r="C25" s="254"/>
      <c r="D25" s="254" t="s">
        <v>92</v>
      </c>
      <c r="E25" s="254" t="s">
        <v>93</v>
      </c>
      <c r="F25" s="254" t="s">
        <v>94</v>
      </c>
      <c r="G25" s="255" t="s">
        <v>95</v>
      </c>
      <c r="H25" s="254" t="s">
        <v>59</v>
      </c>
      <c r="I25" s="254" t="s">
        <v>96</v>
      </c>
      <c r="J25" s="254" t="s">
        <v>97</v>
      </c>
      <c r="K25" s="254" t="s">
        <v>90</v>
      </c>
      <c r="L25" s="256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1"/>
      <c r="D27" s="272"/>
      <c r="E27" s="271"/>
      <c r="F27" s="272"/>
      <c r="G27" s="272"/>
      <c r="H27" s="273">
        <v>0</v>
      </c>
      <c r="I27" s="4">
        <v>150</v>
      </c>
      <c r="J27" s="274"/>
      <c r="K27" s="274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8">
        <v>1.23</v>
      </c>
      <c r="B29" s="252" t="s">
        <v>144</v>
      </c>
      <c r="C29" s="253"/>
      <c r="D29" s="254" t="s">
        <v>92</v>
      </c>
      <c r="E29" s="254" t="s">
        <v>93</v>
      </c>
      <c r="F29" s="254" t="s">
        <v>94</v>
      </c>
      <c r="G29" s="255" t="s">
        <v>95</v>
      </c>
      <c r="H29" s="254" t="s">
        <v>59</v>
      </c>
      <c r="I29" s="254" t="s">
        <v>96</v>
      </c>
      <c r="J29" s="254" t="s">
        <v>97</v>
      </c>
      <c r="K29" s="254" t="s">
        <v>90</v>
      </c>
      <c r="L29" s="256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1"/>
      <c r="D31" s="272"/>
      <c r="E31" s="271"/>
      <c r="F31" s="272"/>
      <c r="G31" s="272"/>
      <c r="H31" s="273">
        <v>140</v>
      </c>
      <c r="I31" s="274">
        <v>0.14399999999999999</v>
      </c>
      <c r="J31" s="274"/>
      <c r="K31" s="274">
        <f>H31*I31</f>
        <v>20.16</v>
      </c>
      <c r="L31" s="222">
        <f>SUM(K31:K32)</f>
        <v>20.16</v>
      </c>
    </row>
    <row r="32" spans="1:27" x14ac:dyDescent="0.25">
      <c r="A32" s="221"/>
      <c r="B32" s="1" t="s">
        <v>60</v>
      </c>
      <c r="C32" s="271"/>
      <c r="D32" s="272"/>
      <c r="E32" s="271"/>
      <c r="F32" s="272"/>
      <c r="G32" s="272"/>
      <c r="H32" s="1">
        <v>0</v>
      </c>
      <c r="I32" s="274"/>
      <c r="J32" s="274"/>
      <c r="K32" s="274">
        <f>H32*I32</f>
        <v>0</v>
      </c>
      <c r="L32" s="7"/>
    </row>
    <row r="33" spans="1:23" x14ac:dyDescent="0.25">
      <c r="A33" s="221"/>
      <c r="B33" s="1"/>
      <c r="C33" s="271"/>
      <c r="D33" s="272"/>
      <c r="E33" s="271"/>
      <c r="F33" s="272"/>
      <c r="G33" s="272"/>
      <c r="H33" s="271"/>
      <c r="I33" s="271"/>
      <c r="J33" s="271"/>
      <c r="K33" s="271"/>
      <c r="L33" s="1"/>
    </row>
    <row r="34" spans="1:23" x14ac:dyDescent="0.25">
      <c r="A34" s="258">
        <v>1.2350000000000001</v>
      </c>
      <c r="B34" s="252" t="s">
        <v>145</v>
      </c>
      <c r="C34" s="284"/>
      <c r="D34" s="254" t="s">
        <v>92</v>
      </c>
      <c r="E34" s="254" t="s">
        <v>93</v>
      </c>
      <c r="F34" s="254" t="s">
        <v>94</v>
      </c>
      <c r="G34" s="255" t="s">
        <v>95</v>
      </c>
      <c r="H34" s="254" t="s">
        <v>59</v>
      </c>
      <c r="I34" s="254" t="s">
        <v>96</v>
      </c>
      <c r="J34" s="254" t="s">
        <v>97</v>
      </c>
      <c r="K34" s="254" t="s">
        <v>90</v>
      </c>
      <c r="L34" s="256" t="s">
        <v>8</v>
      </c>
    </row>
    <row r="35" spans="1:23" x14ac:dyDescent="0.25">
      <c r="A35" s="221"/>
      <c r="B35" s="3"/>
      <c r="C35" s="285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1"/>
      <c r="D36" s="272"/>
      <c r="E36" s="271"/>
      <c r="F36" s="272"/>
      <c r="G36" s="272"/>
      <c r="H36" s="273">
        <v>14</v>
      </c>
      <c r="I36" s="274">
        <v>2.77</v>
      </c>
      <c r="J36" s="7"/>
      <c r="K36" s="274">
        <f t="shared" ref="K36:K38" si="0">H36*I36</f>
        <v>38.78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4">
        <f t="shared" si="0"/>
        <v>0</v>
      </c>
      <c r="L37" s="7"/>
    </row>
    <row r="38" spans="1:23" x14ac:dyDescent="0.25">
      <c r="A38" s="221"/>
      <c r="B38" s="1" t="s">
        <v>60</v>
      </c>
      <c r="C38" s="271"/>
      <c r="D38" s="272"/>
      <c r="E38" s="271"/>
      <c r="F38" s="272"/>
      <c r="G38" s="272"/>
      <c r="H38" s="273">
        <v>0</v>
      </c>
      <c r="I38" s="274"/>
      <c r="J38" s="274"/>
      <c r="K38" s="274">
        <f t="shared" si="0"/>
        <v>0</v>
      </c>
      <c r="L38" s="7"/>
    </row>
    <row r="39" spans="1:23" x14ac:dyDescent="0.25">
      <c r="A39" s="221"/>
      <c r="B39" s="1"/>
      <c r="C39" s="271"/>
      <c r="D39" s="272"/>
      <c r="E39" s="271"/>
      <c r="F39" s="272"/>
      <c r="G39" s="272"/>
      <c r="H39" s="271"/>
      <c r="I39" s="271"/>
      <c r="J39" s="271"/>
      <c r="K39" s="271"/>
      <c r="L39" s="1"/>
    </row>
    <row r="40" spans="1:23" x14ac:dyDescent="0.25">
      <c r="A40" s="258">
        <v>1.452</v>
      </c>
      <c r="B40" s="307" t="s">
        <v>146</v>
      </c>
      <c r="C40" s="307"/>
      <c r="D40" s="254" t="s">
        <v>92</v>
      </c>
      <c r="E40" s="254" t="s">
        <v>93</v>
      </c>
      <c r="F40" s="254" t="s">
        <v>94</v>
      </c>
      <c r="G40" s="255" t="s">
        <v>95</v>
      </c>
      <c r="H40" s="254" t="s">
        <v>59</v>
      </c>
      <c r="I40" s="254" t="s">
        <v>96</v>
      </c>
      <c r="J40" s="254" t="s">
        <v>97</v>
      </c>
      <c r="K40" s="254" t="s">
        <v>90</v>
      </c>
      <c r="L40" s="256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1"/>
      <c r="D42" s="272"/>
      <c r="E42" s="271"/>
      <c r="F42" s="272"/>
      <c r="G42" s="272"/>
      <c r="H42" s="273">
        <v>0</v>
      </c>
      <c r="I42" s="286">
        <v>1500</v>
      </c>
      <c r="J42" s="274"/>
      <c r="K42" s="274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1"/>
      <c r="D43" s="272"/>
      <c r="E43" s="271"/>
      <c r="F43" s="272"/>
      <c r="G43" s="272"/>
      <c r="H43" s="273">
        <v>0</v>
      </c>
      <c r="I43" s="274">
        <v>200</v>
      </c>
      <c r="J43" s="274"/>
      <c r="K43" s="274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1"/>
      <c r="D44" s="272"/>
      <c r="E44" s="271"/>
      <c r="F44" s="272"/>
      <c r="G44" s="272"/>
      <c r="H44" s="271"/>
      <c r="I44" s="271"/>
      <c r="J44" s="271"/>
      <c r="K44" s="271"/>
      <c r="L44" s="1"/>
    </row>
    <row r="45" spans="1:23" x14ac:dyDescent="0.25">
      <c r="A45" s="258">
        <v>1.5009999999999999</v>
      </c>
      <c r="B45" s="307" t="s">
        <v>159</v>
      </c>
      <c r="C45" s="307"/>
      <c r="D45" s="254" t="s">
        <v>92</v>
      </c>
      <c r="E45" s="254" t="s">
        <v>93</v>
      </c>
      <c r="F45" s="254" t="s">
        <v>94</v>
      </c>
      <c r="G45" s="255" t="s">
        <v>95</v>
      </c>
      <c r="H45" s="254" t="s">
        <v>59</v>
      </c>
      <c r="I45" s="254" t="s">
        <v>96</v>
      </c>
      <c r="J45" s="254" t="s">
        <v>97</v>
      </c>
      <c r="K45" s="254" t="s">
        <v>90</v>
      </c>
      <c r="L45" s="256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7">
        <f>SUM(L48:L54)</f>
        <v>0</v>
      </c>
    </row>
    <row r="48" spans="1:23" x14ac:dyDescent="0.25">
      <c r="A48" s="221"/>
      <c r="B48" s="1" t="s">
        <v>112</v>
      </c>
      <c r="C48" s="271"/>
      <c r="D48" s="272"/>
      <c r="E48" s="271"/>
      <c r="F48" s="272"/>
      <c r="G48" s="272"/>
      <c r="H48" s="273">
        <v>0</v>
      </c>
      <c r="I48" s="274">
        <v>150</v>
      </c>
      <c r="J48" s="274" t="s">
        <v>104</v>
      </c>
      <c r="K48" s="274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162</v>
      </c>
      <c r="C49" s="271"/>
      <c r="D49" s="272"/>
      <c r="E49" s="271"/>
      <c r="F49" s="272"/>
      <c r="G49" s="272"/>
      <c r="H49" s="273">
        <v>0</v>
      </c>
      <c r="I49" s="274">
        <v>50</v>
      </c>
      <c r="J49" s="274" t="s">
        <v>104</v>
      </c>
      <c r="K49" s="274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1"/>
      <c r="D50" s="272"/>
      <c r="E50" s="271"/>
      <c r="F50" s="272"/>
      <c r="G50" s="272"/>
      <c r="H50" s="273">
        <v>0</v>
      </c>
      <c r="I50" s="274">
        <v>0</v>
      </c>
      <c r="J50" s="274"/>
      <c r="K50" s="274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1"/>
      <c r="D51" s="272"/>
      <c r="E51" s="271"/>
      <c r="F51" s="272"/>
      <c r="G51" s="272"/>
      <c r="H51" s="273">
        <v>0</v>
      </c>
      <c r="I51" s="274">
        <v>200</v>
      </c>
      <c r="J51" s="274"/>
      <c r="K51" s="274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1"/>
      <c r="D52" s="272"/>
      <c r="E52" s="271"/>
      <c r="F52" s="272"/>
      <c r="G52" s="272"/>
      <c r="H52" s="273">
        <v>0</v>
      </c>
      <c r="I52" s="274">
        <v>200</v>
      </c>
      <c r="J52" s="274"/>
      <c r="K52" s="274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1"/>
      <c r="D53" s="272"/>
      <c r="E53" s="271"/>
      <c r="F53" s="272" t="s">
        <v>113</v>
      </c>
      <c r="G53" s="272"/>
      <c r="H53" s="273">
        <v>0</v>
      </c>
      <c r="I53" s="274">
        <v>90</v>
      </c>
      <c r="J53" s="274" t="s">
        <v>104</v>
      </c>
      <c r="K53" s="274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1"/>
      <c r="D54" s="272"/>
      <c r="E54" s="271"/>
      <c r="F54" s="272" t="s">
        <v>114</v>
      </c>
      <c r="G54" s="272"/>
      <c r="H54" s="273">
        <v>0</v>
      </c>
      <c r="I54" s="274">
        <v>75</v>
      </c>
      <c r="J54" s="274" t="s">
        <v>104</v>
      </c>
      <c r="K54" s="274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1"/>
      <c r="D55" s="272"/>
      <c r="E55" s="271"/>
      <c r="F55" s="272"/>
      <c r="G55" s="272"/>
      <c r="H55" s="271"/>
      <c r="I55" s="271"/>
      <c r="J55" s="271"/>
      <c r="K55" s="271"/>
      <c r="L55" s="1"/>
    </row>
    <row r="56" spans="1:24" x14ac:dyDescent="0.25">
      <c r="A56" s="258">
        <v>1.56</v>
      </c>
      <c r="B56" s="252" t="s">
        <v>156</v>
      </c>
      <c r="C56" s="284"/>
      <c r="D56" s="254" t="s">
        <v>92</v>
      </c>
      <c r="E56" s="254" t="s">
        <v>93</v>
      </c>
      <c r="F56" s="254" t="s">
        <v>94</v>
      </c>
      <c r="G56" s="255" t="s">
        <v>95</v>
      </c>
      <c r="H56" s="254" t="s">
        <v>59</v>
      </c>
      <c r="I56" s="254" t="s">
        <v>96</v>
      </c>
      <c r="J56" s="254" t="s">
        <v>97</v>
      </c>
      <c r="K56" s="254" t="s">
        <v>90</v>
      </c>
      <c r="L56" s="256" t="s">
        <v>8</v>
      </c>
    </row>
    <row r="57" spans="1:24" x14ac:dyDescent="0.25">
      <c r="A57" s="221"/>
      <c r="B57" s="3"/>
      <c r="C57" s="285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1"/>
      <c r="D58" s="272"/>
      <c r="E58" s="271"/>
      <c r="F58" s="272" t="s">
        <v>4</v>
      </c>
      <c r="G58" s="272"/>
      <c r="H58" s="273">
        <v>1</v>
      </c>
      <c r="I58" s="274">
        <v>150</v>
      </c>
      <c r="J58" s="274" t="s">
        <v>61</v>
      </c>
      <c r="K58" s="274">
        <f>H58*I58</f>
        <v>150</v>
      </c>
      <c r="L58" s="5">
        <f>SUM(K58:K60)</f>
        <v>270</v>
      </c>
    </row>
    <row r="59" spans="1:24" x14ac:dyDescent="0.25">
      <c r="A59" s="8"/>
      <c r="B59" s="1"/>
      <c r="C59" s="271"/>
      <c r="D59" s="272"/>
      <c r="E59" s="271"/>
      <c r="F59" s="272" t="s">
        <v>3</v>
      </c>
      <c r="G59" s="272"/>
      <c r="H59" s="273">
        <v>2</v>
      </c>
      <c r="I59" s="274">
        <v>60</v>
      </c>
      <c r="J59" s="274" t="s">
        <v>98</v>
      </c>
      <c r="K59" s="274">
        <f>H59*I59</f>
        <v>120</v>
      </c>
      <c r="L59" s="5"/>
    </row>
    <row r="60" spans="1:24" x14ac:dyDescent="0.25">
      <c r="A60" s="8"/>
      <c r="B60" s="1"/>
      <c r="C60" s="271"/>
      <c r="D60" s="272"/>
      <c r="E60" s="271"/>
      <c r="F60" s="272" t="s">
        <v>64</v>
      </c>
      <c r="G60" s="272"/>
      <c r="H60" s="273">
        <v>0</v>
      </c>
      <c r="I60" s="274">
        <v>4500</v>
      </c>
      <c r="J60" s="274"/>
      <c r="K60" s="274">
        <f>H60*I60</f>
        <v>0</v>
      </c>
      <c r="L60" s="5"/>
    </row>
    <row r="61" spans="1:24" x14ac:dyDescent="0.25">
      <c r="A61" s="8"/>
      <c r="B61" s="1"/>
      <c r="C61" s="271"/>
      <c r="D61" s="272"/>
      <c r="E61" s="271"/>
      <c r="F61" s="272"/>
      <c r="G61" s="272"/>
      <c r="H61" s="271"/>
      <c r="I61" s="271"/>
      <c r="J61" s="271"/>
      <c r="K61" s="271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8">
        <v>1.74</v>
      </c>
      <c r="B62" s="252" t="s">
        <v>160</v>
      </c>
      <c r="C62" s="253"/>
      <c r="D62" s="254" t="s">
        <v>92</v>
      </c>
      <c r="E62" s="254" t="s">
        <v>93</v>
      </c>
      <c r="F62" s="254" t="s">
        <v>94</v>
      </c>
      <c r="G62" s="255" t="s">
        <v>95</v>
      </c>
      <c r="H62" s="254" t="s">
        <v>59</v>
      </c>
      <c r="I62" s="254" t="s">
        <v>96</v>
      </c>
      <c r="J62" s="254" t="s">
        <v>97</v>
      </c>
      <c r="K62" s="254" t="s">
        <v>90</v>
      </c>
      <c r="L62" s="256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7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163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8"/>
      <c r="C66" s="1"/>
      <c r="D66" s="272"/>
      <c r="E66" s="271"/>
      <c r="F66" s="272" t="s">
        <v>3</v>
      </c>
      <c r="G66" s="272"/>
      <c r="H66" s="273">
        <v>1</v>
      </c>
      <c r="I66" s="274">
        <v>60</v>
      </c>
      <c r="J66" s="274"/>
      <c r="K66" s="274">
        <f>H66*I66</f>
        <v>60</v>
      </c>
      <c r="L66" s="5">
        <f>SUM(K66)</f>
        <v>60</v>
      </c>
    </row>
    <row r="67" spans="1:23" x14ac:dyDescent="0.25">
      <c r="A67" s="8"/>
      <c r="B67" s="1"/>
      <c r="C67" s="271"/>
      <c r="D67" s="272"/>
      <c r="E67" s="271"/>
      <c r="F67" s="272"/>
      <c r="G67" s="272"/>
      <c r="H67" s="271"/>
      <c r="I67" s="271"/>
      <c r="J67" s="271"/>
      <c r="K67" s="271"/>
      <c r="L67" s="1"/>
    </row>
    <row r="68" spans="1:23" x14ac:dyDescent="0.25">
      <c r="A68" s="8"/>
      <c r="B68" s="2" t="s">
        <v>164</v>
      </c>
      <c r="C68" s="271"/>
      <c r="D68" s="272"/>
      <c r="E68" s="271"/>
      <c r="F68" s="272"/>
      <c r="G68" s="272"/>
      <c r="H68" s="271"/>
      <c r="I68" s="271"/>
      <c r="J68" s="271"/>
      <c r="K68" s="271"/>
      <c r="L68" s="1"/>
    </row>
    <row r="69" spans="1:23" x14ac:dyDescent="0.25">
      <c r="A69" s="8"/>
      <c r="B69" s="9"/>
      <c r="C69" s="271"/>
      <c r="D69" s="272"/>
      <c r="E69" s="271"/>
      <c r="F69" s="272" t="s">
        <v>64</v>
      </c>
      <c r="G69" s="272"/>
      <c r="H69" s="273">
        <v>0</v>
      </c>
      <c r="I69" s="274">
        <v>0.8</v>
      </c>
      <c r="J69" s="274" t="s">
        <v>101</v>
      </c>
      <c r="K69" s="274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1"/>
      <c r="D70" s="272"/>
      <c r="E70" s="271"/>
      <c r="F70" s="272" t="s">
        <v>3</v>
      </c>
      <c r="G70" s="272"/>
      <c r="H70" s="273">
        <v>1</v>
      </c>
      <c r="I70" s="274">
        <v>60</v>
      </c>
      <c r="J70" s="274"/>
      <c r="K70" s="274">
        <f t="shared" si="2"/>
        <v>60</v>
      </c>
      <c r="L70" s="7">
        <f>K70</f>
        <v>60</v>
      </c>
    </row>
    <row r="71" spans="1:23" x14ac:dyDescent="0.25">
      <c r="A71" s="8"/>
      <c r="B71" s="9"/>
      <c r="C71" s="271"/>
      <c r="D71" s="272"/>
      <c r="E71" s="271"/>
      <c r="F71" s="272"/>
      <c r="G71" s="272"/>
      <c r="H71" s="273"/>
      <c r="I71" s="274"/>
      <c r="J71" s="274"/>
      <c r="K71" s="274"/>
      <c r="L71" s="7"/>
    </row>
    <row r="72" spans="1:23" x14ac:dyDescent="0.25">
      <c r="A72" s="8"/>
      <c r="B72" s="289" t="s">
        <v>147</v>
      </c>
      <c r="C72" s="271"/>
      <c r="D72" s="272"/>
      <c r="E72" s="271"/>
      <c r="F72" s="272"/>
      <c r="G72" s="272"/>
      <c r="H72" s="273"/>
      <c r="I72" s="274"/>
      <c r="J72" s="274"/>
      <c r="K72" s="274"/>
      <c r="L72" s="7"/>
    </row>
    <row r="73" spans="1:23" x14ac:dyDescent="0.25">
      <c r="A73" s="8"/>
      <c r="B73" s="22" t="s">
        <v>115</v>
      </c>
      <c r="C73" s="271"/>
      <c r="D73" s="272"/>
      <c r="E73" s="271"/>
      <c r="F73" s="272" t="s">
        <v>5</v>
      </c>
      <c r="G73" s="272" t="s">
        <v>75</v>
      </c>
      <c r="H73" s="273">
        <v>0.25</v>
      </c>
      <c r="I73" s="274">
        <v>375</v>
      </c>
      <c r="J73" s="274"/>
      <c r="K73" s="274">
        <f>H73*I73</f>
        <v>93.75</v>
      </c>
      <c r="L73" s="5">
        <f>K73</f>
        <v>93.75</v>
      </c>
    </row>
    <row r="74" spans="1:23" x14ac:dyDescent="0.25">
      <c r="A74" s="8"/>
      <c r="B74" s="1"/>
      <c r="C74" s="271"/>
      <c r="D74" s="272"/>
      <c r="E74" s="271"/>
      <c r="F74" s="272"/>
      <c r="G74" s="272"/>
      <c r="H74" s="271"/>
      <c r="I74" s="271"/>
      <c r="J74" s="271"/>
      <c r="K74" s="271"/>
      <c r="L74" s="1"/>
    </row>
    <row r="75" spans="1:23" x14ac:dyDescent="0.25">
      <c r="A75" s="258">
        <v>1.81</v>
      </c>
      <c r="B75" s="252" t="s">
        <v>158</v>
      </c>
      <c r="C75" s="253"/>
      <c r="D75" s="254" t="s">
        <v>92</v>
      </c>
      <c r="E75" s="254" t="s">
        <v>93</v>
      </c>
      <c r="F75" s="254" t="s">
        <v>94</v>
      </c>
      <c r="G75" s="255" t="s">
        <v>95</v>
      </c>
      <c r="H75" s="254" t="s">
        <v>59</v>
      </c>
      <c r="I75" s="254" t="s">
        <v>96</v>
      </c>
      <c r="J75" s="254" t="s">
        <v>97</v>
      </c>
      <c r="K75" s="254" t="s">
        <v>90</v>
      </c>
      <c r="L75" s="256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1"/>
      <c r="D77" s="272"/>
      <c r="E77" s="272"/>
      <c r="F77" s="272" t="s">
        <v>66</v>
      </c>
      <c r="G77" s="272" t="s">
        <v>70</v>
      </c>
      <c r="H77" s="273">
        <v>14000</v>
      </c>
      <c r="I77" s="274">
        <v>6.0000000000000001E-3</v>
      </c>
      <c r="J77" s="274" t="s">
        <v>105</v>
      </c>
      <c r="K77" s="274">
        <f>H77*I77</f>
        <v>84</v>
      </c>
      <c r="L77" s="5">
        <f>K77</f>
        <v>84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8">
        <v>1.83</v>
      </c>
      <c r="B79" s="252" t="s">
        <v>148</v>
      </c>
      <c r="C79" s="253"/>
      <c r="D79" s="254" t="s">
        <v>92</v>
      </c>
      <c r="E79" s="254" t="s">
        <v>93</v>
      </c>
      <c r="F79" s="254" t="s">
        <v>94</v>
      </c>
      <c r="G79" s="255" t="s">
        <v>95</v>
      </c>
      <c r="H79" s="254" t="s">
        <v>59</v>
      </c>
      <c r="I79" s="254" t="s">
        <v>96</v>
      </c>
      <c r="J79" s="254" t="s">
        <v>97</v>
      </c>
      <c r="K79" s="254" t="s">
        <v>90</v>
      </c>
      <c r="L79" s="256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1"/>
      <c r="D81" s="272"/>
      <c r="E81" s="271"/>
      <c r="F81" s="272"/>
      <c r="G81" s="272"/>
      <c r="H81" s="273">
        <v>0</v>
      </c>
      <c r="I81" s="274">
        <v>500</v>
      </c>
      <c r="J81" s="274" t="s">
        <v>102</v>
      </c>
      <c r="K81" s="274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1"/>
      <c r="D82" s="272"/>
      <c r="E82" s="271"/>
      <c r="F82" s="272" t="s">
        <v>73</v>
      </c>
      <c r="G82" s="272"/>
      <c r="H82" s="274"/>
      <c r="I82" s="274"/>
      <c r="J82" s="274" t="s">
        <v>106</v>
      </c>
      <c r="K82" s="274">
        <f>H82*I82</f>
        <v>0</v>
      </c>
      <c r="L82" s="7"/>
    </row>
    <row r="83" spans="1:12" x14ac:dyDescent="0.25">
      <c r="A83" s="14"/>
      <c r="B83" s="1" t="s">
        <v>53</v>
      </c>
      <c r="C83" s="271"/>
      <c r="D83" s="272"/>
      <c r="E83" s="271"/>
      <c r="F83" s="272"/>
      <c r="G83" s="272"/>
      <c r="H83" s="274"/>
      <c r="I83" s="274"/>
      <c r="J83" s="274"/>
      <c r="K83" s="274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8">
        <v>1.84</v>
      </c>
      <c r="B85" s="252" t="s">
        <v>219</v>
      </c>
      <c r="C85" s="253"/>
      <c r="D85" s="254" t="s">
        <v>92</v>
      </c>
      <c r="E85" s="254" t="s">
        <v>93</v>
      </c>
      <c r="F85" s="254" t="s">
        <v>94</v>
      </c>
      <c r="G85" s="255" t="s">
        <v>95</v>
      </c>
      <c r="H85" s="254" t="s">
        <v>59</v>
      </c>
      <c r="I85" s="254" t="s">
        <v>96</v>
      </c>
      <c r="J85" s="254" t="s">
        <v>97</v>
      </c>
      <c r="K85" s="254" t="s">
        <v>90</v>
      </c>
      <c r="L85" s="256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7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8"/>
      <c r="C89" s="1"/>
      <c r="D89" s="272"/>
      <c r="E89" s="271"/>
      <c r="F89" s="272" t="s">
        <v>3</v>
      </c>
      <c r="G89" s="272"/>
      <c r="H89" s="273">
        <v>1</v>
      </c>
      <c r="I89" s="274">
        <v>60</v>
      </c>
      <c r="J89" s="274"/>
      <c r="K89" s="274">
        <f>H89*I89</f>
        <v>60</v>
      </c>
      <c r="L89" s="5">
        <f>SUM(K89)</f>
        <v>60</v>
      </c>
    </row>
    <row r="90" spans="1:12" x14ac:dyDescent="0.25">
      <c r="A90" s="8"/>
      <c r="B90" s="1"/>
      <c r="C90" s="271"/>
      <c r="D90" s="272"/>
      <c r="E90" s="271"/>
      <c r="F90" s="272"/>
      <c r="G90" s="272"/>
      <c r="H90" s="271"/>
      <c r="I90" s="271"/>
      <c r="J90" s="271"/>
      <c r="K90" s="271"/>
      <c r="L90" s="1"/>
    </row>
    <row r="91" spans="1:12" x14ac:dyDescent="0.25">
      <c r="A91" s="1"/>
      <c r="B91" s="1"/>
      <c r="C91" s="271"/>
      <c r="D91" s="272"/>
      <c r="E91" s="271"/>
      <c r="F91" s="271"/>
      <c r="G91" s="271"/>
      <c r="H91" s="271"/>
      <c r="I91" s="271"/>
      <c r="J91" s="271"/>
      <c r="K91" s="271"/>
      <c r="L91" s="1"/>
    </row>
    <row r="92" spans="1:12" x14ac:dyDescent="0.25">
      <c r="A92" s="1"/>
      <c r="B92" s="1"/>
      <c r="C92" s="271"/>
      <c r="D92" s="272"/>
      <c r="E92" s="271"/>
      <c r="F92" s="271"/>
      <c r="G92" s="271"/>
      <c r="H92" s="271"/>
      <c r="I92" s="271"/>
      <c r="J92" s="271"/>
      <c r="K92" s="271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5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0" t="s">
        <v>152</v>
      </c>
      <c r="B2" s="311"/>
      <c r="C2" s="205"/>
      <c r="D2" s="205"/>
      <c r="E2" s="205"/>
      <c r="F2" s="205"/>
      <c r="G2" s="205"/>
      <c r="H2" s="312" t="s">
        <v>8</v>
      </c>
      <c r="I2" s="312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152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59">
        <v>21.05</v>
      </c>
      <c r="B7" s="261" t="s">
        <v>129</v>
      </c>
      <c r="C7" s="251"/>
      <c r="D7" s="251"/>
      <c r="E7" s="251"/>
      <c r="F7" s="251"/>
      <c r="G7" s="251"/>
      <c r="H7" s="251"/>
      <c r="I7" s="260"/>
      <c r="J7" s="260"/>
      <c r="K7" s="260"/>
      <c r="L7" s="260"/>
    </row>
    <row r="8" spans="1:211" ht="12.75" customHeight="1" x14ac:dyDescent="0.25">
      <c r="D8" s="262"/>
      <c r="F8" s="263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2"/>
      <c r="F10" s="126"/>
      <c r="G10" s="126"/>
    </row>
    <row r="11" spans="1:211" s="236" customFormat="1" ht="12.75" customHeight="1" x14ac:dyDescent="0.25">
      <c r="A11" s="78"/>
      <c r="B11" s="182"/>
      <c r="C11" s="78"/>
      <c r="D11" s="126"/>
      <c r="E11" s="232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3"/>
      <c r="E12" s="225"/>
      <c r="F12" s="126"/>
    </row>
    <row r="13" spans="1:211" x14ac:dyDescent="0.25">
      <c r="B13" s="233"/>
      <c r="E13" s="193"/>
      <c r="F13" s="226"/>
      <c r="G13" s="226"/>
    </row>
    <row r="14" spans="1:211" x14ac:dyDescent="0.25">
      <c r="B14" s="233"/>
      <c r="E14" s="193"/>
      <c r="F14" s="226"/>
      <c r="G14" s="226"/>
    </row>
    <row r="15" spans="1:211" x14ac:dyDescent="0.25">
      <c r="B15" s="233"/>
      <c r="E15" s="193"/>
      <c r="F15" s="226"/>
      <c r="G15" s="226"/>
    </row>
    <row r="16" spans="1:211" x14ac:dyDescent="0.25">
      <c r="B16" s="233"/>
      <c r="E16" s="193"/>
      <c r="F16" s="226"/>
      <c r="G16" s="226"/>
    </row>
    <row r="17" spans="2:7" x14ac:dyDescent="0.25">
      <c r="B17" s="233"/>
      <c r="E17" s="193"/>
      <c r="F17" s="226"/>
      <c r="G17" s="226"/>
    </row>
    <row r="18" spans="2:7" x14ac:dyDescent="0.25">
      <c r="B18" s="233"/>
      <c r="E18" s="193"/>
      <c r="F18" s="226"/>
      <c r="G18" s="226"/>
    </row>
    <row r="19" spans="2:7" x14ac:dyDescent="0.25">
      <c r="B19" s="233"/>
      <c r="E19" s="225"/>
      <c r="F19" s="126"/>
    </row>
    <row r="20" spans="2:7" x14ac:dyDescent="0.25">
      <c r="B20" s="233"/>
      <c r="E20" s="225"/>
      <c r="F20" s="126"/>
    </row>
    <row r="21" spans="2:7" x14ac:dyDescent="0.25">
      <c r="B21" s="233"/>
      <c r="E21" s="193"/>
      <c r="F21" s="226"/>
      <c r="G21" s="226"/>
    </row>
    <row r="22" spans="2:7" x14ac:dyDescent="0.25">
      <c r="B22" s="233"/>
      <c r="E22" s="193"/>
      <c r="F22" s="226"/>
      <c r="G22" s="226"/>
    </row>
    <row r="23" spans="2:7" x14ac:dyDescent="0.25">
      <c r="B23" s="233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3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3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3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3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7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4"/>
      <c r="F58" s="226"/>
      <c r="G58" s="226"/>
    </row>
    <row r="59" spans="1:211" x14ac:dyDescent="0.25">
      <c r="E59" s="234"/>
      <c r="F59" s="226"/>
      <c r="G59" s="226"/>
    </row>
    <row r="60" spans="1:211" x14ac:dyDescent="0.25">
      <c r="E60" s="234"/>
      <c r="F60" s="226"/>
      <c r="G60" s="226"/>
    </row>
    <row r="61" spans="1:211" x14ac:dyDescent="0.25">
      <c r="E61" s="234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09"/>
      <c r="B78" s="309"/>
      <c r="D78" s="117"/>
      <c r="E78" s="229"/>
      <c r="F78" s="182"/>
      <c r="G78" s="182"/>
    </row>
    <row r="79" spans="1:7" x14ac:dyDescent="0.25">
      <c r="D79" s="117"/>
      <c r="E79" s="231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2025-12-26T18:19:56Z</cp:lastPrinted>
  <dcterms:created xsi:type="dcterms:W3CDTF">1999-04-21T14:09:43Z</dcterms:created>
  <dcterms:modified xsi:type="dcterms:W3CDTF">2025-12-26T18:28:33Z</dcterms:modified>
</cp:coreProperties>
</file>