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D:\PKirby\McNeil Company Dropbox\Pat Kirby\McNeil - Estimating\25 Projects\2-2513 - Wood Residence\02 Estimates\01 Estimates\"/>
    </mc:Choice>
  </mc:AlternateContent>
  <xr:revisionPtr revIDLastSave="0" documentId="13_ncr:1_{A2142BC4-AC7C-476A-B3D1-29EEAC5073FC}" xr6:coauthVersionLast="47" xr6:coauthVersionMax="47" xr10:uidLastSave="{00000000-0000-0000-0000-000000000000}"/>
  <bookViews>
    <workbookView xWindow="1755" yWindow="2790" windowWidth="23520" windowHeight="11385" xr2:uid="{92D898A3-E0C1-41FA-A43B-451E37E51C95}"/>
  </bookViews>
  <sheets>
    <sheet name="Sheet1" sheetId="1" r:id="rId1"/>
  </sheets>
  <definedNames>
    <definedName name="_xlnm.Print_Area" localSheetId="0">Sheet1!$A$1:$K$188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1" l="1"/>
  <c r="I37" i="1"/>
  <c r="I36" i="1"/>
  <c r="I17" i="1"/>
  <c r="I35" i="1"/>
  <c r="I38" i="1"/>
  <c r="I39" i="1"/>
  <c r="I34" i="1"/>
  <c r="I19" i="1"/>
  <c r="I41" i="1" l="1"/>
  <c r="I30" i="1" s="1"/>
  <c r="I21" i="1" l="1"/>
  <c r="I11" i="1" s="1"/>
  <c r="K46" i="1" l="1"/>
</calcChain>
</file>

<file path=xl/sharedStrings.xml><?xml version="1.0" encoding="utf-8"?>
<sst xmlns="http://schemas.openxmlformats.org/spreadsheetml/2006/main" count="182" uniqueCount="104">
  <si>
    <t>COST SUMMARY</t>
  </si>
  <si>
    <t>ADD</t>
  </si>
  <si>
    <t>sf</t>
  </si>
  <si>
    <t>DEDUCT</t>
  </si>
  <si>
    <t>APPROX. ADD</t>
  </si>
  <si>
    <t xml:space="preserve"> </t>
  </si>
  <si>
    <r>
      <t>ALTERNATE BIDS</t>
    </r>
    <r>
      <rPr>
        <b/>
        <i/>
        <u/>
        <sz val="16"/>
        <color rgb="FFAC8505"/>
        <rFont val="Century Gothic"/>
        <family val="2"/>
      </rPr>
      <t xml:space="preserve"> (NOT included in total)</t>
    </r>
  </si>
  <si>
    <t>BUDGET ESTIMATE</t>
  </si>
  <si>
    <t>UPGRADE FEATURES &amp; OPTIONS (included in budget)</t>
  </si>
  <si>
    <t>upgrade features and options incorporated during design process</t>
  </si>
  <si>
    <t>Subtotal Upgrade Features &amp; Options</t>
  </si>
  <si>
    <t>Total Finished Area (square feet)</t>
  </si>
  <si>
    <t>TOTAL CONSTRUCTION BUDGET</t>
  </si>
  <si>
    <t>Wood Residence</t>
  </si>
  <si>
    <t xml:space="preserve">PRIMARY SUITE &amp; DEN BUDGET </t>
  </si>
  <si>
    <t>Subtotal Cost</t>
  </si>
  <si>
    <t>KITCHEN, HEARTH ROOM, DINING, &amp; POWDER BATH</t>
  </si>
  <si>
    <t>BASE PRICE</t>
  </si>
  <si>
    <t>See-thru Dining Cabinet</t>
  </si>
  <si>
    <t>Sauna Room</t>
  </si>
  <si>
    <t>Hobby Room - Lower Level - add storage shelving in Mechanical/Storage</t>
  </si>
  <si>
    <t>New carpet at the Upper Level Bedrooms, Hallway, and Balcony</t>
  </si>
  <si>
    <t>Wood floor in lieu of tile in the Dining Room (custom finished, Heartland)</t>
  </si>
  <si>
    <t>Bath 2 - Replace shower only to a fully tiled system (shower floor, ceiling, walls, new valve and shower head)</t>
  </si>
  <si>
    <t>Bath 3 - Replace shower only to a fully tiled system (shower floor, ceiling, walls, new valve and shower head)</t>
  </si>
  <si>
    <t>Bath 4 - Replace shower only to a fully tiled system (shower floor, ceiling, walls, new valve and shower head)</t>
  </si>
  <si>
    <t>Bath 2 - New door and drawer front for vanity/bath cabinetry</t>
  </si>
  <si>
    <t>Bath 3 - New door and drawer front for vanity/bath cabinetry</t>
  </si>
  <si>
    <t>Bath 4 - New door and drawer front for vanity/bath cabinetry</t>
  </si>
  <si>
    <t>Bath 3 - New plumbing fixtures (using existing vanity), mirror, paint bathroom/wardobe/bedroom (walls, ceiling, trim, doors)</t>
  </si>
  <si>
    <t>Lower Level Powder Bath - New plumbing fixtures, pre-fab vanity, countertops, vanity light, mirror, tile flooring, paint bathroom (walls, ceiling, trim, doors)</t>
  </si>
  <si>
    <t>Bath 4 - New plumbing fixtures (using existing vanity), mirror, tile flooring, paint bathroom/wardobe/bedroom (walls, ceiling, trim, doors)</t>
  </si>
  <si>
    <t>Hobby Room - Lower Level - add custom melamine cabinetry system</t>
  </si>
  <si>
    <t>Wardrobe 3-way mirror</t>
  </si>
  <si>
    <t>New carpet for entire Lower Level, excluding Mechanical, Kitchenette, and Fitness</t>
  </si>
  <si>
    <t>Add a motorized function to the closet pull-downs in the Primary Wardrobe</t>
  </si>
  <si>
    <t>Stackable washer/dryer unit</t>
  </si>
  <si>
    <t>Re-finish stair end caps at curved stair leading to the Upper Level (does not include re-finishing the newel posts, railing, or balusters)</t>
  </si>
  <si>
    <t>Dining wall mouldings</t>
  </si>
  <si>
    <t>New corbels, tile, and doors at Great Room fireplace</t>
  </si>
  <si>
    <t>Heated floor at Primary Bath</t>
  </si>
  <si>
    <t>Add a built-in coffee maker next to the refrigerator</t>
  </si>
  <si>
    <t>This estimate has been prepared for preliminary budgeting purposes and to assist in evaluating project options. Every effort has been made to present cost breakouts for clarity; however, certain line items are based on allowances, combined subcontractor pricing, or reasonable approximations where detailed breakdowns were not available. All pricing is subject to refinement and adjustment based on final scope, selections, subcontractor confirmations, and field conditions should the project or any option proceed.</t>
  </si>
  <si>
    <t>New front door - wood (includes paint/stain, trim, and hardware)</t>
  </si>
  <si>
    <t>New front door - iron (includes paint/stain, trim, and hardware)</t>
  </si>
  <si>
    <t>Excluding Design, Window coverings, TV's, Furnishings, Interior Designer</t>
  </si>
  <si>
    <t>New wall mouldings at "sconce" wall at the Upper Balcony</t>
  </si>
  <si>
    <t>Bath 2 - New plumbing fixtures (using existing vanity), mirror, tile flooring, paint bathroom/wardobe/bedroom (walls, ceilings, trim, doors)</t>
  </si>
  <si>
    <t>New cabinet doors in the Hearth Room (fireplace wall)</t>
  </si>
  <si>
    <t>New doors at Lower Level fireplace</t>
  </si>
  <si>
    <t>New closet systems and/or rods at secondary bedrooms</t>
  </si>
  <si>
    <t>Exterior veneer design and materials for new front door (brick, precast, etc.)</t>
  </si>
  <si>
    <t>ADD, PENDING</t>
  </si>
  <si>
    <t>New roof</t>
  </si>
  <si>
    <t>Hobby Room - Upper Level (excluding dormer)</t>
  </si>
  <si>
    <t>Hobby Room - add roofing component to facilitate addition of dormer</t>
  </si>
  <si>
    <t>Hobby Room - Lower Level (room only)</t>
  </si>
  <si>
    <t>Bath 2 - provide new cabinet</t>
  </si>
  <si>
    <t>Bath 3 - provide new cabiinet</t>
  </si>
  <si>
    <t>New cabinetry in Den Closet</t>
  </si>
  <si>
    <t>Modify Primary Wardrobe finishes to be painted wood cabinetry in lieu of melamine</t>
  </si>
  <si>
    <t>ADD PENDING</t>
  </si>
  <si>
    <t>pending</t>
  </si>
  <si>
    <t>Wood floor in lieu of tile in the Dining Room (pre-finished Hallmark)</t>
  </si>
  <si>
    <t>Add melamaine doors to all "floor-ceiling" shelving areas in the Primary Wardrobe</t>
  </si>
  <si>
    <t>Change tub selection from the Amma Oval 66x38 drop-in tub to the Essencia Oval 72x36 drop-in tub</t>
  </si>
  <si>
    <t>Pantry painted to match Kitchen in lieu of melamine (includes doors at base and upper cabinets)</t>
  </si>
  <si>
    <t>Change Kitchen sink selection from the Gallery Workstation to the Strive Workstation</t>
  </si>
  <si>
    <t>Add a beverage faucet at the Kitchen sink</t>
  </si>
  <si>
    <t>Water filtration system</t>
  </si>
  <si>
    <t>Change wood floor selection to be custom-finished Ipe by Heartland Wood Floors in lieu of pre-finished wood floors by Timberland Flooring</t>
  </si>
  <si>
    <t>Dining Room Built-In Buffet Cabinet</t>
  </si>
  <si>
    <t>New carpet at the curved stairs (leading to lower level)</t>
  </si>
  <si>
    <t>New carpet at the curved stairs (leading to upper level)</t>
  </si>
  <si>
    <t>New wall mouldings at the Foyer wall (leading to Dining)</t>
  </si>
  <si>
    <t>New wall mouldings in the Great Room</t>
  </si>
  <si>
    <t>New flooring in the Great Room - carpet</t>
  </si>
  <si>
    <t>New flooring in the Great Room - marble tile</t>
  </si>
  <si>
    <t xml:space="preserve">Add (2) sconces and (2) switches at the Upper Balcony </t>
  </si>
  <si>
    <t>Paint the Lower Level (Family Room, Billiards, Bar, Fitness, Lower Vestibule, Bed 4 &amp; Wardrobe, Bed 5 &amp; Wardrobe, LL Back Hall, Back Kitchenette) - includes walls, ceilings, trim, doors; does NOT include re-finishing any cabinetry</t>
  </si>
  <si>
    <t>Paint the Upper Level (Foyer, Great Room, Upper Level Balcony, Hallways) - includes walls, ceilings, trim, doors; does NOT include re-finishing stairs or railings</t>
  </si>
  <si>
    <t>Replace exterior decorative light fixtures with new</t>
  </si>
  <si>
    <t>AV Systems - AV wiring, network/wifi, camera system, audio system (approximate add, pending changes per electrical walk through)</t>
  </si>
  <si>
    <t>Lighting Control System (Lutron Hybrid) - includes main floor areas, hallway, stairs, lower level Family Room, lower level Powder Bath, lower level Hallway, Exterior lights (approximate add, pending changes per electrical walk through)</t>
  </si>
  <si>
    <r>
      <t xml:space="preserve">New TV's (Family Room, Primary Bedroom, Lower Level Family Room, reuse existing tv for Primary Bath) - </t>
    </r>
    <r>
      <rPr>
        <i/>
        <sz val="13"/>
        <color theme="1"/>
        <rFont val="Century Gothic"/>
        <family val="2"/>
      </rPr>
      <t>fee not applied</t>
    </r>
  </si>
  <si>
    <t>New doors at Hearth Room fireplace</t>
  </si>
  <si>
    <t>Reinforce Great Room (or any location) flooring to remove squeaks</t>
  </si>
  <si>
    <t>Dining ceiling mouldings</t>
  </si>
  <si>
    <t>New Foyer chandelier ($20,000 fixture allowance)</t>
  </si>
  <si>
    <t>Foyer floor</t>
  </si>
  <si>
    <t>Decorative wall mouldings at the bed wall and perimeter of bedroom</t>
  </si>
  <si>
    <t>Powder Bath vanity, countertop, plumbing fixtures, light fixture, mirror, &amp; bath accessories</t>
  </si>
  <si>
    <t>Reframe the steps leading down to the Great Room to gain additional space in the Foyer (cost does not include finish materials)</t>
  </si>
  <si>
    <t>Re-frame sloped ceiling above the front door to be an arched ceiling</t>
  </si>
  <si>
    <t>Change door for closet under the stairs to a hidden door</t>
  </si>
  <si>
    <t>Add a closet under the stairs (with typical door)</t>
  </si>
  <si>
    <t>New hardware for lower level and upper level doors (price per each) - new hardware included for all of the main level per the Primary Suite and Kitchen/Hearth/Dining estimates</t>
  </si>
  <si>
    <t>$255/door</t>
  </si>
  <si>
    <t>Bath 2 - Fiberglass shower pan in lieu of tiled shower floor (Kohler Archer)</t>
  </si>
  <si>
    <t>Bath 3 - Fiberglass shower pan in lieu of tiled shower floor (Kohler Archer)</t>
  </si>
  <si>
    <t>Bath 4 - Fiberglass shower pan in lieu of tiled shower floor (Kohler Archer)</t>
  </si>
  <si>
    <t>Add decorative muntins to vanity cabinet doors (as shown on 3D)</t>
  </si>
  <si>
    <t>$3,000 each</t>
  </si>
  <si>
    <t>Hobby Room - Upper Level - add dormer (excluding roofing component)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</si>
</sst>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0_);_(&quot;$&quot;* \(#,##0\);_(&quot;$&quot;* &quot;-&quot;_);_(@_)"/>
    <numFmt numFmtId="164" formatCode="&quot;$&quot;#,##0"/>
    <numFmt numFmtId="165" formatCode="_(&quot;$&quot;* #,##0_);_(&quot;$&quot;* \(#,##0\);_(&quot;$&quot;* &quot;-&quot;??_);_(@_)"/>
  </numFmts>
  <fonts count="32">
    <font>
      <sz val="11"/>
      <color theme="1"/>
      <name val="Calibri"/>
      <family val="2"/>
      <scheme val="minor"/>
    </font>
    <font>
      <sz val="20"/>
      <color theme="1"/>
      <name val="Century Gothic"/>
      <family val="2"/>
    </font>
    <font>
      <sz val="11"/>
      <color theme="1"/>
      <name val="Century Gothic"/>
      <family val="2"/>
    </font>
    <font>
      <b/>
      <sz val="11"/>
      <color theme="1"/>
      <name val="Century Gothic"/>
      <family val="2"/>
    </font>
    <font>
      <sz val="12"/>
      <color theme="1"/>
      <name val="Century Gothic"/>
      <family val="2"/>
    </font>
    <font>
      <sz val="9"/>
      <color theme="1"/>
      <name val="Century Gothic"/>
      <family val="2"/>
    </font>
    <font>
      <sz val="11"/>
      <name val="Century Gothic"/>
      <family val="2"/>
    </font>
    <font>
      <b/>
      <u/>
      <sz val="11"/>
      <color theme="1"/>
      <name val="Century Gothic"/>
      <family val="2"/>
    </font>
    <font>
      <b/>
      <sz val="14"/>
      <color theme="1"/>
      <name val="Century Gothic"/>
      <family val="2"/>
    </font>
    <font>
      <b/>
      <sz val="12"/>
      <color theme="1"/>
      <name val="Century Gothic"/>
      <family val="2"/>
    </font>
    <font>
      <sz val="24"/>
      <color theme="1"/>
      <name val="Century Gothic"/>
      <family val="2"/>
    </font>
    <font>
      <b/>
      <u/>
      <sz val="16"/>
      <color rgb="FFAC8505"/>
      <name val="Century Gothic"/>
      <family val="2"/>
    </font>
    <font>
      <sz val="36"/>
      <color rgb="FFAC8505"/>
      <name val="Kontrapunkt Bob"/>
      <family val="3"/>
    </font>
    <font>
      <b/>
      <i/>
      <u/>
      <sz val="14"/>
      <color rgb="FFAC8505"/>
      <name val="Century Gothic"/>
      <family val="2"/>
    </font>
    <font>
      <b/>
      <sz val="11"/>
      <color rgb="FFAC8505"/>
      <name val="Century Gothic"/>
      <family val="2"/>
    </font>
    <font>
      <sz val="14"/>
      <color theme="1"/>
      <name val="Century Gothic"/>
      <family val="2"/>
    </font>
    <font>
      <sz val="13"/>
      <color theme="1"/>
      <name val="Century Gothic"/>
      <family val="2"/>
    </font>
    <font>
      <b/>
      <sz val="13"/>
      <color theme="1"/>
      <name val="Century Gothic"/>
      <family val="2"/>
    </font>
    <font>
      <b/>
      <sz val="18"/>
      <color theme="1"/>
      <name val="Century Gothic"/>
      <family val="2"/>
    </font>
    <font>
      <b/>
      <u/>
      <sz val="18"/>
      <color rgb="FFAC8505"/>
      <name val="Century Gothic"/>
      <family val="2"/>
    </font>
    <font>
      <b/>
      <sz val="11"/>
      <name val="Century Gothic"/>
      <family val="2"/>
    </font>
    <font>
      <b/>
      <i/>
      <u/>
      <sz val="18"/>
      <color rgb="FFAC8505"/>
      <name val="Century Gothic"/>
      <family val="2"/>
    </font>
    <font>
      <b/>
      <i/>
      <u/>
      <sz val="16"/>
      <color rgb="FFAC8505"/>
      <name val="Century Gothic"/>
      <family val="2"/>
    </font>
    <font>
      <i/>
      <u/>
      <sz val="11"/>
      <color theme="1"/>
      <name val="Century Gothic"/>
      <family val="2"/>
    </font>
    <font>
      <b/>
      <sz val="18"/>
      <color rgb="FFAC8505"/>
      <name val="Century Gothic"/>
      <family val="2"/>
    </font>
    <font>
      <b/>
      <i/>
      <sz val="11"/>
      <name val="Century Gothic"/>
      <family val="2"/>
    </font>
    <font>
      <b/>
      <i/>
      <sz val="11"/>
      <color theme="1"/>
      <name val="Century Gothic"/>
      <family val="2"/>
    </font>
    <font>
      <b/>
      <sz val="18"/>
      <name val="Century Gothic"/>
      <family val="2"/>
    </font>
    <font>
      <i/>
      <sz val="13"/>
      <color theme="1"/>
      <name val="Century Gothic"/>
      <family val="2"/>
    </font>
    <font>
      <b/>
      <u/>
      <sz val="20"/>
      <color rgb="FFAC8505"/>
      <name val="Century Gothic"/>
      <family val="2"/>
    </font>
    <font>
      <b/>
      <u/>
      <sz val="14"/>
      <color rgb="FFAC8505"/>
      <name val="Century Gothic"/>
      <family val="2"/>
    </font>
    <font>
      <b/>
      <sz val="16"/>
      <color theme="1"/>
      <name val="Century Gothic"/>
      <family val="2"/>
    </font>
  </fonts>
  <fills count="2">
    <fill>
      <patternFill patternType="none"/>
    </fill>
    <fill>
      <patternFill patternType="gray125"/>
    </fill>
  </fills>
  <borders count="4">
    <border>
      <left/>
      <right/>
      <top/>
      <bottom/>
      <diagonal/>
    </border>
    <border>
      <left/>
      <right/>
      <top/>
      <bottom style="thick">
        <color rgb="FFAC8505"/>
      </bottom>
      <diagonal/>
    </border>
    <border>
      <left/>
      <right/>
      <top/>
      <bottom style="thin">
        <color indexed="64"/>
      </bottom>
      <diagonal/>
    </border>
    <border>
      <left/>
      <right/>
      <top/>
      <bottom style="medium">
        <color indexed="64"/>
      </bottom>
      <diagonal/>
    </border>
  </borders>
  <cellStyleXfs count="1">
    <xf numFmtId="0" fontId="0" fillId="0" borderId="0"/>
  </cellStyleXfs>
  <cellXfs count="71">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7" fillId="0" borderId="0" xfId="0" applyFont="1"/>
    <xf numFmtId="0" fontId="2" fillId="0" borderId="0" xfId="0" applyFont="1" applyAlignment="1">
      <alignment horizontal="center"/>
    </xf>
    <xf numFmtId="0" fontId="8" fillId="0" borderId="0" xfId="0" applyFont="1" applyAlignment="1">
      <alignment horizontal="center" vertical="center"/>
    </xf>
    <xf numFmtId="42" fontId="9" fillId="0" borderId="0" xfId="0" applyNumberFormat="1" applyFont="1"/>
    <xf numFmtId="0" fontId="10" fillId="0" borderId="0" xfId="0" applyFont="1"/>
    <xf numFmtId="0" fontId="9" fillId="0" borderId="0" xfId="0" applyFont="1" applyAlignment="1">
      <alignment horizontal="left"/>
    </xf>
    <xf numFmtId="0" fontId="9" fillId="0" borderId="0" xfId="0" applyFont="1"/>
    <xf numFmtId="0" fontId="11" fillId="0" borderId="0" xfId="0" applyFont="1"/>
    <xf numFmtId="0" fontId="8" fillId="0" borderId="0" xfId="0" applyFont="1"/>
    <xf numFmtId="0" fontId="12" fillId="0" borderId="0" xfId="0" applyFont="1" applyAlignment="1">
      <alignment horizontal="left"/>
    </xf>
    <xf numFmtId="165" fontId="4" fillId="0" borderId="0" xfId="0" applyNumberFormat="1" applyFont="1"/>
    <xf numFmtId="0" fontId="8" fillId="0" borderId="0" xfId="0" applyFont="1" applyAlignment="1">
      <alignment horizontal="right"/>
    </xf>
    <xf numFmtId="0" fontId="13" fillId="0" borderId="0" xfId="0" applyFont="1" applyAlignment="1">
      <alignment horizontal="right"/>
    </xf>
    <xf numFmtId="0" fontId="5" fillId="0" borderId="0" xfId="0" applyFont="1" applyAlignment="1">
      <alignment horizontal="center" vertical="center"/>
    </xf>
    <xf numFmtId="0" fontId="14" fillId="0" borderId="0" xfId="0" applyFont="1" applyAlignment="1">
      <alignment horizontal="center"/>
    </xf>
    <xf numFmtId="0" fontId="2" fillId="0" borderId="1" xfId="0" applyFont="1" applyBorder="1"/>
    <xf numFmtId="0" fontId="2" fillId="0" borderId="1" xfId="0" applyFont="1" applyBorder="1" applyAlignment="1">
      <alignment horizontal="center"/>
    </xf>
    <xf numFmtId="0" fontId="16" fillId="0" borderId="0" xfId="0" applyFont="1"/>
    <xf numFmtId="0" fontId="16" fillId="0" borderId="0" xfId="0" applyFont="1" applyAlignment="1">
      <alignment horizontal="right"/>
    </xf>
    <xf numFmtId="165" fontId="16" fillId="0" borderId="0" xfId="0" applyNumberFormat="1" applyFont="1"/>
    <xf numFmtId="165" fontId="17" fillId="0" borderId="0" xfId="0" applyNumberFormat="1" applyFont="1"/>
    <xf numFmtId="42" fontId="18" fillId="0" borderId="0" xfId="0" applyNumberFormat="1" applyFont="1" applyAlignment="1">
      <alignment vertical="center"/>
    </xf>
    <xf numFmtId="0" fontId="19" fillId="0" borderId="0" xfId="0" applyFont="1"/>
    <xf numFmtId="164" fontId="15" fillId="0" borderId="0" xfId="0" applyNumberFormat="1" applyFont="1" applyAlignment="1">
      <alignment horizontal="left" vertical="center"/>
    </xf>
    <xf numFmtId="164" fontId="6" fillId="0" borderId="0" xfId="0" applyNumberFormat="1" applyFont="1" applyAlignment="1">
      <alignment horizontal="right" vertical="center"/>
    </xf>
    <xf numFmtId="0" fontId="14" fillId="0" borderId="0" xfId="0" applyFont="1" applyAlignment="1">
      <alignment horizontal="center" vertical="center"/>
    </xf>
    <xf numFmtId="0" fontId="2" fillId="0" borderId="0" xfId="0" applyFont="1" applyAlignment="1">
      <alignment vertical="center"/>
    </xf>
    <xf numFmtId="0" fontId="16" fillId="0" borderId="0" xfId="0" applyFont="1" applyAlignment="1">
      <alignment vertical="center" wrapText="1"/>
    </xf>
    <xf numFmtId="0" fontId="16" fillId="0" borderId="0" xfId="0" applyFont="1" applyAlignment="1">
      <alignment horizontal="left" vertical="center" wrapText="1"/>
    </xf>
    <xf numFmtId="0" fontId="21" fillId="0" borderId="0" xfId="0" applyFont="1" applyAlignment="1">
      <alignment horizontal="left"/>
    </xf>
    <xf numFmtId="0" fontId="20" fillId="0" borderId="0" xfId="0" applyFont="1" applyAlignment="1">
      <alignment horizontal="center" vertical="center"/>
    </xf>
    <xf numFmtId="0" fontId="14" fillId="0" borderId="0" xfId="0" applyFont="1" applyAlignment="1">
      <alignment horizontal="center" vertical="top"/>
    </xf>
    <xf numFmtId="0" fontId="2" fillId="0" borderId="0" xfId="0" applyFont="1" applyAlignment="1">
      <alignment vertical="top"/>
    </xf>
    <xf numFmtId="0" fontId="2" fillId="0" borderId="0" xfId="0" applyFont="1" applyAlignment="1">
      <alignment horizontal="center" vertical="top"/>
    </xf>
    <xf numFmtId="0" fontId="2" fillId="0" borderId="0" xfId="0" applyFont="1" applyAlignment="1">
      <alignment horizontal="center" vertical="center"/>
    </xf>
    <xf numFmtId="0" fontId="23" fillId="0" borderId="0" xfId="0" applyFont="1"/>
    <xf numFmtId="164" fontId="16" fillId="0" borderId="0" xfId="0" applyNumberFormat="1" applyFont="1" applyAlignment="1">
      <alignment horizontal="left"/>
    </xf>
    <xf numFmtId="164" fontId="17" fillId="0" borderId="0" xfId="0" applyNumberFormat="1" applyFont="1" applyAlignment="1">
      <alignment horizontal="right"/>
    </xf>
    <xf numFmtId="0" fontId="19" fillId="0" borderId="3" xfId="0" applyFont="1" applyBorder="1"/>
    <xf numFmtId="0" fontId="2" fillId="0" borderId="3" xfId="0" applyFont="1" applyBorder="1" applyAlignment="1">
      <alignment horizontal="center" vertical="center"/>
    </xf>
    <xf numFmtId="0" fontId="16" fillId="0" borderId="3" xfId="0" applyFont="1" applyBorder="1" applyAlignment="1">
      <alignment horizontal="left" vertical="center" wrapText="1"/>
    </xf>
    <xf numFmtId="0" fontId="2" fillId="0" borderId="3" xfId="0" applyFont="1" applyBorder="1"/>
    <xf numFmtId="164" fontId="16" fillId="0" borderId="3" xfId="0" applyNumberFormat="1" applyFont="1" applyBorder="1" applyAlignment="1">
      <alignment horizontal="left"/>
    </xf>
    <xf numFmtId="165" fontId="16" fillId="0" borderId="3" xfId="0" applyNumberFormat="1" applyFont="1" applyBorder="1"/>
    <xf numFmtId="0" fontId="16" fillId="0" borderId="0" xfId="0" applyFont="1" applyAlignment="1">
      <alignment horizontal="right" vertical="center"/>
    </xf>
    <xf numFmtId="0" fontId="4" fillId="0" borderId="0" xfId="0" applyFont="1" applyAlignment="1">
      <alignment horizontal="right" vertical="center"/>
    </xf>
    <xf numFmtId="164" fontId="16" fillId="0" borderId="2" xfId="0" applyNumberFormat="1" applyFont="1" applyBorder="1" applyAlignment="1">
      <alignment horizontal="left"/>
    </xf>
    <xf numFmtId="165" fontId="16" fillId="0" borderId="2" xfId="0" applyNumberFormat="1" applyFont="1" applyBorder="1"/>
    <xf numFmtId="0" fontId="2" fillId="0" borderId="2" xfId="0" applyFont="1" applyBorder="1"/>
    <xf numFmtId="164" fontId="18" fillId="0" borderId="0" xfId="0" applyNumberFormat="1" applyFont="1" applyAlignment="1">
      <alignment vertical="center"/>
    </xf>
    <xf numFmtId="164" fontId="24" fillId="0" borderId="0" xfId="0" applyNumberFormat="1" applyFont="1"/>
    <xf numFmtId="164" fontId="16" fillId="0" borderId="0" xfId="0" applyNumberFormat="1" applyFont="1" applyAlignment="1">
      <alignment horizontal="left" vertical="center"/>
    </xf>
    <xf numFmtId="164" fontId="16" fillId="0" borderId="0" xfId="0" applyNumberFormat="1" applyFont="1" applyAlignment="1">
      <alignment horizontal="right"/>
    </xf>
    <xf numFmtId="0" fontId="16" fillId="0" borderId="0" xfId="0" quotePrefix="1" applyFont="1"/>
    <xf numFmtId="164" fontId="25" fillId="0" borderId="0" xfId="0" applyNumberFormat="1" applyFont="1" applyAlignment="1">
      <alignment horizontal="right" vertical="center"/>
    </xf>
    <xf numFmtId="0" fontId="26" fillId="0" borderId="0" xfId="0" applyFont="1" applyAlignment="1">
      <alignment vertical="center"/>
    </xf>
    <xf numFmtId="164" fontId="15" fillId="0" borderId="0" xfId="0" quotePrefix="1" applyNumberFormat="1" applyFont="1" applyAlignment="1">
      <alignment horizontal="left" vertical="center"/>
    </xf>
    <xf numFmtId="164" fontId="27" fillId="0" borderId="0" xfId="0" applyNumberFormat="1" applyFont="1"/>
    <xf numFmtId="0" fontId="19" fillId="0" borderId="0" xfId="0" applyFont="1" applyAlignment="1">
      <alignment vertical="center"/>
    </xf>
    <xf numFmtId="165" fontId="16" fillId="0" borderId="0" xfId="0" applyNumberFormat="1" applyFont="1" applyAlignment="1">
      <alignment vertical="center"/>
    </xf>
    <xf numFmtId="0" fontId="16" fillId="0" borderId="0" xfId="0" applyFont="1" applyAlignment="1">
      <alignment horizontal="left" vertical="center" wrapText="1"/>
    </xf>
    <xf numFmtId="0" fontId="0" fillId="0" borderId="0" xfId="0" applyAlignment="1">
      <alignment horizontal="left" vertical="center" wrapText="1"/>
    </xf>
    <xf numFmtId="0" fontId="29" fillId="0" borderId="0" xfId="0" applyFont="1"/>
    <xf numFmtId="0" fontId="30" fillId="0" borderId="0" xfId="0" applyFont="1"/>
    <xf numFmtId="0" fontId="31" fillId="0" borderId="0" xfId="0" applyFont="1" applyAlignment="1">
      <alignment horizontal="left"/>
    </xf>
    <xf numFmtId="164" fontId="31" fillId="0" borderId="0" xfId="0" applyNumberFormat="1" applyFont="1" applyAlignment="1">
      <alignment vertical="center"/>
    </xf>
  </cellXfs>
  <cellStyles count="1">
    <cellStyle name="Normal" xfId="0" builtinId="0"/>
  </cellStyles>
  <dxfs count="0"/>
  <tableStyles count="0" defaultTableStyle="TableStyleMedium2" defaultPivotStyle="PivotStyleLight16"/>
  <colors>
    <mruColors>
      <color rgb="FFAC850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27517</xdr:colOff>
      <xdr:row>0</xdr:row>
      <xdr:rowOff>196353</xdr:rowOff>
    </xdr:from>
    <xdr:to>
      <xdr:col>10</xdr:col>
      <xdr:colOff>1395943</xdr:colOff>
      <xdr:row>1</xdr:row>
      <xdr:rowOff>544716</xdr:rowOff>
    </xdr:to>
    <xdr:pic>
      <xdr:nvPicPr>
        <xdr:cNvPr id="2" name="Picture 1">
          <a:extLst>
            <a:ext uri="{FF2B5EF4-FFF2-40B4-BE49-F238E27FC236}">
              <a16:creationId xmlns:a16="http://schemas.microsoft.com/office/drawing/2014/main" id="{E9237748-6EC7-1DF9-A4F6-5F83798382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219142" y="196353"/>
          <a:ext cx="1368426" cy="745238"/>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949B3-1688-41FD-8CDD-CC1C3A7508C2}">
  <dimension ref="B1:U190"/>
  <sheetViews>
    <sheetView tabSelected="1" topLeftCell="A151" zoomScale="70" zoomScaleNormal="70" zoomScalePageLayoutView="60" workbookViewId="0">
      <selection activeCell="D167" sqref="D167:G167"/>
    </sheetView>
  </sheetViews>
  <sheetFormatPr defaultColWidth="6" defaultRowHeight="16.5"/>
  <cols>
    <col min="1" max="1" width="4.28515625" style="2" customWidth="1"/>
    <col min="2" max="2" width="7.5703125" style="2" customWidth="1"/>
    <col min="3" max="3" width="5.7109375" style="2" customWidth="1"/>
    <col min="4" max="4" width="35.7109375" style="2" customWidth="1"/>
    <col min="5" max="6" width="6" style="2"/>
    <col min="7" max="7" width="42.85546875" style="2" customWidth="1"/>
    <col min="8" max="8" width="2.28515625" style="2" customWidth="1"/>
    <col min="9" max="9" width="22.85546875" style="6" customWidth="1"/>
    <col min="10" max="10" width="1.5703125" style="6" customWidth="1"/>
    <col min="11" max="11" width="25" style="2" customWidth="1"/>
    <col min="12" max="12" width="15.7109375" style="2" customWidth="1"/>
    <col min="13" max="16384" width="6" style="2"/>
  </cols>
  <sheetData>
    <row r="1" spans="2:11" ht="30.75">
      <c r="B1" s="9" t="s">
        <v>13</v>
      </c>
    </row>
    <row r="2" spans="2:11" ht="46.5">
      <c r="B2" s="14" t="s">
        <v>0</v>
      </c>
    </row>
    <row r="3" spans="2:11" ht="17.25" thickBot="1">
      <c r="B3" s="11" t="s">
        <v>7</v>
      </c>
      <c r="E3" s="20"/>
      <c r="F3" s="20"/>
      <c r="G3" s="20"/>
      <c r="H3" s="20"/>
      <c r="I3" s="21"/>
      <c r="J3" s="21"/>
      <c r="K3" s="20"/>
    </row>
    <row r="4" spans="2:11" ht="8.85" customHeight="1" thickTop="1">
      <c r="B4" s="1"/>
    </row>
    <row r="5" spans="2:11" ht="67.5" customHeight="1">
      <c r="B5" s="66" t="s">
        <v>42</v>
      </c>
      <c r="C5" s="66"/>
      <c r="D5" s="66"/>
      <c r="E5" s="66"/>
      <c r="F5" s="66"/>
      <c r="G5" s="66"/>
      <c r="H5" s="66"/>
      <c r="I5" s="66"/>
      <c r="J5" s="66"/>
      <c r="K5" s="66"/>
    </row>
    <row r="6" spans="2:11" ht="8.85" customHeight="1">
      <c r="B6" s="1"/>
    </row>
    <row r="7" spans="2:11" ht="25.5">
      <c r="B7" s="67" t="s">
        <v>14</v>
      </c>
      <c r="C7" s="13"/>
      <c r="D7" s="11"/>
      <c r="E7" s="3"/>
      <c r="F7" s="3"/>
    </row>
    <row r="8" spans="2:11" ht="22.5">
      <c r="B8" s="27"/>
      <c r="C8" s="13"/>
      <c r="D8" s="11"/>
      <c r="E8" s="3"/>
      <c r="F8" s="3"/>
      <c r="G8" s="22" t="s">
        <v>11</v>
      </c>
      <c r="I8" s="23">
        <v>1376</v>
      </c>
      <c r="J8" s="24" t="s">
        <v>2</v>
      </c>
      <c r="K8" s="10"/>
    </row>
    <row r="9" spans="2:11" ht="9.9499999999999993" customHeight="1">
      <c r="B9" s="5"/>
      <c r="C9" s="7"/>
      <c r="D9" s="4"/>
      <c r="E9" s="3"/>
      <c r="F9" s="3"/>
      <c r="K9" s="26"/>
    </row>
    <row r="10" spans="2:11" s="12" customFormat="1" ht="21.95" customHeight="1"/>
    <row r="11" spans="2:11" s="12" customFormat="1" ht="21.95" customHeight="1">
      <c r="B11" s="69" t="s">
        <v>17</v>
      </c>
      <c r="G11" s="22"/>
      <c r="H11" s="2"/>
      <c r="I11" s="70">
        <f>K23-I21</f>
        <v>450393.94</v>
      </c>
      <c r="J11" s="24"/>
      <c r="K11" s="10"/>
    </row>
    <row r="12" spans="2:11" ht="10.5" customHeight="1">
      <c r="G12" s="22"/>
      <c r="I12" s="23"/>
      <c r="J12" s="24"/>
    </row>
    <row r="13" spans="2:11" ht="23.25" customHeight="1">
      <c r="B13" s="68" t="s">
        <v>8</v>
      </c>
      <c r="G13" s="22"/>
      <c r="I13" s="23"/>
      <c r="J13" s="24"/>
    </row>
    <row r="14" spans="2:11" ht="9" customHeight="1">
      <c r="B14" s="27"/>
      <c r="G14" s="22"/>
      <c r="I14" s="23"/>
      <c r="J14" s="24"/>
    </row>
    <row r="15" spans="2:11" ht="22.5">
      <c r="B15" s="27"/>
      <c r="C15" s="39">
        <v>1</v>
      </c>
      <c r="D15" s="65" t="s">
        <v>33</v>
      </c>
      <c r="E15" s="65"/>
      <c r="F15" s="65"/>
      <c r="G15" s="65"/>
      <c r="I15" s="56">
        <v>2011</v>
      </c>
      <c r="J15" s="24"/>
    </row>
    <row r="16" spans="2:11" ht="22.5">
      <c r="B16" s="27"/>
      <c r="C16" s="39">
        <v>2</v>
      </c>
      <c r="D16" s="65" t="s">
        <v>36</v>
      </c>
      <c r="E16" s="65"/>
      <c r="F16" s="65"/>
      <c r="G16" s="65"/>
      <c r="I16" s="56">
        <v>2616</v>
      </c>
      <c r="J16" s="24"/>
    </row>
    <row r="17" spans="2:11" ht="22.5">
      <c r="B17" s="27"/>
      <c r="C17" s="39">
        <v>3</v>
      </c>
      <c r="D17" s="65" t="s">
        <v>59</v>
      </c>
      <c r="E17" s="65"/>
      <c r="F17" s="65"/>
      <c r="G17" s="65"/>
      <c r="I17" s="56">
        <f>7088*1.18</f>
        <v>8363.84</v>
      </c>
      <c r="J17" s="24"/>
    </row>
    <row r="18" spans="2:11" ht="23.25" customHeight="1">
      <c r="B18" s="27"/>
      <c r="C18" s="39">
        <v>4</v>
      </c>
      <c r="D18" s="65" t="s">
        <v>90</v>
      </c>
      <c r="E18" s="65"/>
      <c r="F18" s="65"/>
      <c r="G18" s="65"/>
      <c r="I18" s="56">
        <f>1011*1.18</f>
        <v>1192.98</v>
      </c>
      <c r="J18" s="24"/>
    </row>
    <row r="19" spans="2:11" ht="22.5">
      <c r="B19" s="27"/>
      <c r="C19" s="39">
        <v>5</v>
      </c>
      <c r="D19" s="65" t="s">
        <v>89</v>
      </c>
      <c r="E19" s="65"/>
      <c r="F19" s="65"/>
      <c r="G19" s="65"/>
      <c r="I19" s="56">
        <f>24468*1.18</f>
        <v>28872.239999999998</v>
      </c>
      <c r="J19" s="24"/>
    </row>
    <row r="20" spans="2:11" ht="9" customHeight="1">
      <c r="B20" s="27"/>
      <c r="C20" s="39"/>
      <c r="D20" s="33"/>
      <c r="E20" s="33"/>
      <c r="F20" s="33"/>
      <c r="G20" s="33"/>
      <c r="I20" s="51"/>
      <c r="J20" s="52"/>
      <c r="K20" s="53"/>
    </row>
    <row r="21" spans="2:11" ht="23.25" customHeight="1">
      <c r="B21" s="27"/>
      <c r="C21" s="39"/>
      <c r="D21" s="33"/>
      <c r="E21" s="33"/>
      <c r="F21" s="33"/>
      <c r="G21" s="23" t="s">
        <v>10</v>
      </c>
      <c r="I21" s="70">
        <f>SUM(I15:I19)</f>
        <v>43056.06</v>
      </c>
      <c r="J21" s="24"/>
    </row>
    <row r="22" spans="2:11" ht="9" customHeight="1" thickBot="1">
      <c r="B22" s="43"/>
      <c r="C22" s="44"/>
      <c r="D22" s="45"/>
      <c r="E22" s="45"/>
      <c r="F22" s="45"/>
      <c r="G22" s="45"/>
      <c r="H22" s="46"/>
      <c r="I22" s="47"/>
      <c r="J22" s="48"/>
      <c r="K22" s="46"/>
    </row>
    <row r="23" spans="2:11" ht="23.25" customHeight="1">
      <c r="B23" s="27"/>
      <c r="C23" s="39"/>
      <c r="D23" s="33"/>
      <c r="E23" s="33"/>
      <c r="F23" s="33"/>
      <c r="G23" s="23" t="s">
        <v>15</v>
      </c>
      <c r="I23" s="41"/>
      <c r="J23" s="24"/>
      <c r="K23" s="26">
        <v>493450</v>
      </c>
    </row>
    <row r="24" spans="2:11" ht="23.25" customHeight="1">
      <c r="B24" s="27"/>
      <c r="C24" s="39"/>
      <c r="D24" s="33"/>
      <c r="E24" s="33"/>
      <c r="F24" s="33"/>
      <c r="G24" s="23"/>
      <c r="I24" s="41"/>
      <c r="J24" s="24"/>
      <c r="K24" s="26"/>
    </row>
    <row r="25" spans="2:11" ht="23.25" customHeight="1">
      <c r="B25" s="27"/>
      <c r="C25" s="39"/>
      <c r="D25" s="33"/>
      <c r="E25" s="33"/>
      <c r="F25" s="33"/>
      <c r="G25" s="23"/>
      <c r="I25" s="41"/>
      <c r="J25" s="24"/>
      <c r="K25" s="26"/>
    </row>
    <row r="26" spans="2:11" ht="25.5">
      <c r="B26" s="67" t="s">
        <v>16</v>
      </c>
      <c r="C26" s="13"/>
      <c r="D26" s="11"/>
      <c r="E26" s="33"/>
      <c r="F26" s="33"/>
      <c r="G26" s="49"/>
      <c r="I26" s="57"/>
      <c r="J26" s="24"/>
      <c r="K26" s="58"/>
    </row>
    <row r="27" spans="2:11" ht="23.25" customHeight="1">
      <c r="B27" s="27"/>
      <c r="C27" s="13"/>
      <c r="D27" s="11"/>
      <c r="E27" s="33"/>
      <c r="F27" s="33"/>
      <c r="G27" s="22" t="s">
        <v>11</v>
      </c>
      <c r="I27" s="23">
        <v>1588</v>
      </c>
      <c r="J27" s="24" t="s">
        <v>2</v>
      </c>
      <c r="K27" s="10"/>
    </row>
    <row r="28" spans="2:11" ht="9.9499999999999993" customHeight="1">
      <c r="B28" s="5"/>
      <c r="C28" s="7"/>
      <c r="D28" s="4"/>
      <c r="E28" s="3"/>
      <c r="F28" s="3"/>
      <c r="K28" s="26"/>
    </row>
    <row r="29" spans="2:11" ht="23.25" customHeight="1">
      <c r="B29" s="27"/>
      <c r="C29" s="13"/>
      <c r="D29" s="11"/>
      <c r="E29" s="33"/>
      <c r="F29" s="33"/>
      <c r="I29" s="2"/>
      <c r="J29" s="2"/>
    </row>
    <row r="30" spans="2:11" ht="23.25" customHeight="1">
      <c r="B30" s="69" t="s">
        <v>17</v>
      </c>
      <c r="C30" s="13"/>
      <c r="D30" s="11"/>
      <c r="E30" s="33"/>
      <c r="F30" s="33"/>
      <c r="G30" s="22"/>
      <c r="I30" s="70">
        <f>K44-I41</f>
        <v>493395.32</v>
      </c>
      <c r="J30" s="24"/>
      <c r="K30" s="10"/>
    </row>
    <row r="31" spans="2:11" ht="10.5" customHeight="1">
      <c r="G31" s="22"/>
      <c r="I31" s="23"/>
      <c r="J31" s="24"/>
    </row>
    <row r="32" spans="2:11" ht="23.25" customHeight="1">
      <c r="B32" s="68" t="s">
        <v>8</v>
      </c>
      <c r="C32" s="39"/>
      <c r="D32" s="33"/>
      <c r="E32" s="33"/>
      <c r="F32" s="33"/>
      <c r="G32" s="33"/>
      <c r="I32" s="41"/>
      <c r="J32" s="24"/>
      <c r="K32" s="54"/>
    </row>
    <row r="33" spans="2:21" ht="23.25" customHeight="1">
      <c r="B33" s="27"/>
      <c r="C33" s="40" t="s">
        <v>9</v>
      </c>
      <c r="D33" s="33"/>
      <c r="E33" s="33"/>
      <c r="F33" s="33"/>
      <c r="G33" s="33"/>
      <c r="I33" s="41"/>
      <c r="J33" s="24"/>
    </row>
    <row r="34" spans="2:21" ht="23.25" customHeight="1">
      <c r="B34" s="27"/>
      <c r="C34" s="39">
        <v>1</v>
      </c>
      <c r="D34" s="65" t="s">
        <v>18</v>
      </c>
      <c r="E34" s="65"/>
      <c r="F34" s="65"/>
      <c r="G34" s="65"/>
      <c r="I34" s="41">
        <f>24466*1.18</f>
        <v>28869.879999999997</v>
      </c>
      <c r="J34" s="24"/>
    </row>
    <row r="35" spans="2:21" s="31" customFormat="1" ht="37.5" customHeight="1">
      <c r="B35" s="63"/>
      <c r="C35" s="39">
        <v>2</v>
      </c>
      <c r="D35" s="65" t="s">
        <v>91</v>
      </c>
      <c r="E35" s="65"/>
      <c r="F35" s="65"/>
      <c r="G35" s="65"/>
      <c r="I35" s="56">
        <f>10444*1.18</f>
        <v>12323.92</v>
      </c>
      <c r="J35" s="64"/>
    </row>
    <row r="36" spans="2:21" ht="23.25" customHeight="1">
      <c r="B36" s="27"/>
      <c r="C36" s="39">
        <v>3</v>
      </c>
      <c r="D36" s="65" t="s">
        <v>87</v>
      </c>
      <c r="E36" s="65"/>
      <c r="F36" s="65"/>
      <c r="G36" s="65"/>
      <c r="I36" s="41">
        <f>4033*1.18</f>
        <v>4758.9399999999996</v>
      </c>
      <c r="J36" s="24"/>
    </row>
    <row r="37" spans="2:21" ht="23.25" customHeight="1">
      <c r="B37" s="27"/>
      <c r="C37" s="39">
        <v>4</v>
      </c>
      <c r="D37" s="65" t="s">
        <v>38</v>
      </c>
      <c r="E37" s="65"/>
      <c r="F37" s="65"/>
      <c r="G37" s="65"/>
      <c r="I37" s="41">
        <f>4540*1.18</f>
        <v>5357.2</v>
      </c>
      <c r="J37" s="24"/>
    </row>
    <row r="38" spans="2:21" ht="23.25" customHeight="1">
      <c r="B38" s="27"/>
      <c r="C38" s="39">
        <v>5</v>
      </c>
      <c r="D38" s="65" t="s">
        <v>39</v>
      </c>
      <c r="E38" s="65"/>
      <c r="F38" s="65"/>
      <c r="G38" s="65"/>
      <c r="I38" s="41">
        <f>7525*1.18</f>
        <v>8879.5</v>
      </c>
      <c r="J38" s="24"/>
    </row>
    <row r="39" spans="2:21" ht="23.25" customHeight="1">
      <c r="B39" s="27"/>
      <c r="C39" s="39">
        <v>6</v>
      </c>
      <c r="D39" s="65" t="s">
        <v>85</v>
      </c>
      <c r="E39" s="65"/>
      <c r="F39" s="65"/>
      <c r="G39" s="65"/>
      <c r="I39" s="41">
        <f>2968*1.18</f>
        <v>3502.24</v>
      </c>
      <c r="J39" s="24"/>
    </row>
    <row r="40" spans="2:21" ht="9" customHeight="1">
      <c r="B40" s="27"/>
      <c r="C40" s="39"/>
      <c r="D40" s="33"/>
      <c r="E40" s="33"/>
      <c r="F40" s="33"/>
      <c r="G40" s="33"/>
      <c r="I40" s="51"/>
      <c r="J40" s="52"/>
      <c r="K40" s="53"/>
    </row>
    <row r="41" spans="2:21" ht="23.25" customHeight="1">
      <c r="B41" s="27"/>
      <c r="C41" s="39"/>
      <c r="D41" s="33"/>
      <c r="E41" s="33"/>
      <c r="F41" s="33"/>
      <c r="G41" s="23" t="s">
        <v>10</v>
      </c>
      <c r="I41" s="70">
        <f>SUM(I34:I39)</f>
        <v>63691.679999999993</v>
      </c>
      <c r="J41" s="24"/>
    </row>
    <row r="42" spans="2:21" ht="9" customHeight="1" thickBot="1">
      <c r="B42" s="43"/>
      <c r="C42" s="44"/>
      <c r="D42" s="45"/>
      <c r="E42" s="45"/>
      <c r="F42" s="45"/>
      <c r="G42" s="45"/>
      <c r="H42" s="46"/>
      <c r="I42" s="47"/>
      <c r="J42" s="48"/>
      <c r="K42" s="46"/>
    </row>
    <row r="43" spans="2:21" ht="9" customHeight="1">
      <c r="B43" s="27"/>
      <c r="C43" s="39"/>
      <c r="D43" s="33"/>
      <c r="E43" s="33"/>
      <c r="F43" s="33"/>
      <c r="G43" s="33"/>
      <c r="I43" s="41"/>
      <c r="J43" s="24"/>
    </row>
    <row r="44" spans="2:21" ht="23.25" customHeight="1">
      <c r="B44" s="27"/>
      <c r="C44" s="39"/>
      <c r="D44" s="33"/>
      <c r="E44" s="33"/>
      <c r="F44" s="33"/>
      <c r="G44" s="23" t="s">
        <v>15</v>
      </c>
      <c r="I44" s="41"/>
      <c r="J44" s="24"/>
      <c r="K44" s="62">
        <v>557087</v>
      </c>
    </row>
    <row r="45" spans="2:21" ht="23.25" customHeight="1">
      <c r="B45" s="27"/>
      <c r="C45" s="39"/>
      <c r="D45" s="33"/>
      <c r="E45" s="33"/>
      <c r="F45" s="33"/>
      <c r="G45" s="50"/>
      <c r="I45" s="41"/>
      <c r="J45" s="24"/>
    </row>
    <row r="46" spans="2:21" ht="23.25" customHeight="1">
      <c r="B46" s="27"/>
      <c r="C46" s="39"/>
      <c r="D46" s="33"/>
      <c r="E46" s="33"/>
      <c r="F46" s="33"/>
      <c r="G46" s="16" t="s">
        <v>12</v>
      </c>
      <c r="I46" s="41"/>
      <c r="J46" s="24"/>
      <c r="K46" s="55">
        <f>K44+K23</f>
        <v>1050537</v>
      </c>
    </row>
    <row r="47" spans="2:21" ht="23.25" customHeight="1">
      <c r="B47" s="27"/>
      <c r="C47" s="39"/>
      <c r="D47" s="33"/>
      <c r="E47" s="33"/>
      <c r="F47" s="33"/>
      <c r="G47" s="50" t="s">
        <v>45</v>
      </c>
      <c r="I47" s="41"/>
      <c r="J47" s="24"/>
    </row>
    <row r="48" spans="2:21" ht="9" customHeight="1">
      <c r="G48" s="22"/>
      <c r="I48" s="42"/>
      <c r="J48" s="25"/>
      <c r="U48" s="15"/>
    </row>
    <row r="49" spans="2:11">
      <c r="C49" s="2" t="s">
        <v>5</v>
      </c>
      <c r="E49" s="3"/>
      <c r="F49" s="3"/>
      <c r="G49" s="3"/>
      <c r="H49" s="3"/>
      <c r="I49" s="2"/>
      <c r="J49" s="2"/>
      <c r="K49" s="8"/>
    </row>
    <row r="50" spans="2:11" ht="24">
      <c r="B50" s="34" t="s">
        <v>6</v>
      </c>
      <c r="F50" s="4"/>
      <c r="G50" s="17"/>
      <c r="I50" s="2"/>
      <c r="J50" s="2"/>
    </row>
    <row r="51" spans="2:11" ht="39" customHeight="1">
      <c r="B51" s="34"/>
      <c r="C51" s="39">
        <v>1</v>
      </c>
      <c r="D51" s="65" t="s">
        <v>23</v>
      </c>
      <c r="E51" s="65"/>
      <c r="F51" s="65"/>
      <c r="G51" s="65"/>
      <c r="I51" s="30" t="s">
        <v>1</v>
      </c>
      <c r="J51" s="38"/>
      <c r="K51" s="28">
        <v>15791</v>
      </c>
    </row>
    <row r="52" spans="2:11" ht="9.75" customHeight="1">
      <c r="B52" s="34"/>
      <c r="C52" s="39"/>
      <c r="D52" s="33"/>
      <c r="E52" s="33"/>
      <c r="F52" s="33"/>
      <c r="G52" s="33"/>
      <c r="I52" s="36"/>
      <c r="J52" s="38"/>
      <c r="K52" s="28"/>
    </row>
    <row r="53" spans="2:11" ht="24">
      <c r="B53" s="34"/>
      <c r="C53" s="39">
        <v>2</v>
      </c>
      <c r="D53" s="65" t="s">
        <v>98</v>
      </c>
      <c r="E53" s="65"/>
      <c r="F53" s="65"/>
      <c r="G53" s="65"/>
      <c r="I53" s="35" t="s">
        <v>3</v>
      </c>
      <c r="J53" s="38"/>
      <c r="K53" s="28">
        <v>-1084</v>
      </c>
    </row>
    <row r="54" spans="2:11" ht="9.75" customHeight="1">
      <c r="B54" s="34"/>
      <c r="C54" s="39"/>
      <c r="D54" s="33"/>
      <c r="E54" s="33"/>
      <c r="F54" s="33"/>
      <c r="G54" s="33"/>
      <c r="I54" s="36"/>
      <c r="J54" s="38"/>
      <c r="K54" s="28"/>
    </row>
    <row r="55" spans="2:11" ht="39.75" customHeight="1">
      <c r="B55" s="34"/>
      <c r="C55" s="39">
        <v>3</v>
      </c>
      <c r="D55" s="65" t="s">
        <v>47</v>
      </c>
      <c r="E55" s="65"/>
      <c r="F55" s="65"/>
      <c r="G55" s="65"/>
      <c r="I55" s="30" t="s">
        <v>1</v>
      </c>
      <c r="J55" s="38"/>
      <c r="K55" s="28">
        <v>14298</v>
      </c>
    </row>
    <row r="56" spans="2:11" ht="9.75" customHeight="1">
      <c r="B56" s="34"/>
      <c r="C56" s="39"/>
      <c r="D56" s="33"/>
      <c r="E56" s="33"/>
      <c r="F56" s="33"/>
      <c r="G56" s="33"/>
      <c r="I56" s="36"/>
      <c r="J56" s="38"/>
      <c r="K56" s="28"/>
    </row>
    <row r="57" spans="2:11" ht="24">
      <c r="B57" s="34"/>
      <c r="C57" s="39">
        <v>4</v>
      </c>
      <c r="D57" s="65" t="s">
        <v>26</v>
      </c>
      <c r="E57" s="65"/>
      <c r="F57" s="65"/>
      <c r="G57" s="65"/>
      <c r="I57" s="30" t="s">
        <v>1</v>
      </c>
      <c r="J57" s="38"/>
      <c r="K57" s="28">
        <v>1659</v>
      </c>
    </row>
    <row r="58" spans="2:11" ht="9" customHeight="1">
      <c r="B58" s="34"/>
      <c r="C58" s="39"/>
      <c r="D58" s="33"/>
      <c r="E58" s="33"/>
      <c r="F58" s="33"/>
      <c r="G58" s="33"/>
      <c r="I58" s="30"/>
      <c r="J58" s="38"/>
      <c r="K58" s="28"/>
    </row>
    <row r="59" spans="2:11" ht="24" customHeight="1">
      <c r="B59" s="34"/>
      <c r="C59" s="39">
        <v>5</v>
      </c>
      <c r="D59" s="65" t="s">
        <v>57</v>
      </c>
      <c r="E59" s="65"/>
      <c r="F59" s="65"/>
      <c r="G59" s="65"/>
      <c r="I59" s="30" t="s">
        <v>4</v>
      </c>
      <c r="J59" s="38"/>
      <c r="K59" s="28">
        <v>4200</v>
      </c>
    </row>
    <row r="60" spans="2:11" ht="9.75" customHeight="1">
      <c r="B60" s="34"/>
      <c r="C60" s="39"/>
      <c r="D60" s="33"/>
      <c r="E60" s="33"/>
      <c r="F60" s="33"/>
      <c r="G60" s="33"/>
      <c r="I60" s="36"/>
      <c r="J60" s="38"/>
      <c r="K60" s="28"/>
    </row>
    <row r="61" spans="2:11" ht="36" customHeight="1">
      <c r="B61" s="34"/>
      <c r="C61" s="39">
        <v>6</v>
      </c>
      <c r="D61" s="65" t="s">
        <v>24</v>
      </c>
      <c r="E61" s="65"/>
      <c r="F61" s="65"/>
      <c r="G61" s="65"/>
      <c r="I61" s="30" t="s">
        <v>1</v>
      </c>
      <c r="J61" s="38"/>
      <c r="K61" s="28">
        <v>16950</v>
      </c>
    </row>
    <row r="62" spans="2:11" ht="9.75" customHeight="1">
      <c r="B62" s="34"/>
      <c r="C62" s="39"/>
      <c r="D62" s="33"/>
      <c r="E62" s="33"/>
      <c r="F62" s="33"/>
      <c r="G62" s="33"/>
      <c r="I62" s="36"/>
      <c r="J62" s="38"/>
      <c r="K62" s="28"/>
    </row>
    <row r="63" spans="2:11" ht="24">
      <c r="B63" s="34"/>
      <c r="C63" s="39">
        <v>7</v>
      </c>
      <c r="D63" s="65" t="s">
        <v>99</v>
      </c>
      <c r="E63" s="65"/>
      <c r="F63" s="65"/>
      <c r="G63" s="65"/>
      <c r="I63" s="35" t="s">
        <v>3</v>
      </c>
      <c r="J63" s="38"/>
      <c r="K63" s="61">
        <v>-1398</v>
      </c>
    </row>
    <row r="64" spans="2:11" ht="9.75" customHeight="1">
      <c r="B64" s="34"/>
      <c r="C64" s="39"/>
      <c r="D64" s="33"/>
      <c r="E64" s="33"/>
      <c r="F64" s="33"/>
      <c r="G64" s="33"/>
      <c r="I64" s="36"/>
      <c r="J64" s="38"/>
      <c r="K64" s="28"/>
    </row>
    <row r="65" spans="2:11" ht="39.75" customHeight="1">
      <c r="B65" s="34"/>
      <c r="C65" s="39">
        <v>8</v>
      </c>
      <c r="D65" s="65" t="s">
        <v>29</v>
      </c>
      <c r="E65" s="65"/>
      <c r="F65" s="65"/>
      <c r="G65" s="65"/>
      <c r="I65" s="30" t="s">
        <v>1</v>
      </c>
      <c r="J65" s="38"/>
      <c r="K65" s="28">
        <v>12884</v>
      </c>
    </row>
    <row r="66" spans="2:11" ht="9.75" customHeight="1">
      <c r="B66" s="34"/>
      <c r="C66" s="39"/>
      <c r="D66" s="33"/>
      <c r="E66" s="33"/>
      <c r="F66" s="33"/>
      <c r="G66" s="33"/>
      <c r="I66" s="36"/>
      <c r="J66" s="38"/>
      <c r="K66" s="28"/>
    </row>
    <row r="67" spans="2:11" ht="24">
      <c r="B67" s="34"/>
      <c r="C67" s="39">
        <v>9</v>
      </c>
      <c r="D67" s="65" t="s">
        <v>27</v>
      </c>
      <c r="E67" s="65"/>
      <c r="F67" s="65"/>
      <c r="G67" s="65"/>
      <c r="I67" s="30" t="s">
        <v>1</v>
      </c>
      <c r="J67" s="38"/>
      <c r="K67" s="28">
        <v>1618</v>
      </c>
    </row>
    <row r="68" spans="2:11" ht="9" customHeight="1">
      <c r="B68" s="34"/>
      <c r="C68" s="39"/>
      <c r="D68" s="33"/>
      <c r="E68" s="33"/>
      <c r="F68" s="33"/>
      <c r="G68" s="33"/>
      <c r="I68" s="30"/>
      <c r="J68" s="38"/>
      <c r="K68" s="28"/>
    </row>
    <row r="69" spans="2:11" ht="24" customHeight="1">
      <c r="B69" s="34"/>
      <c r="C69" s="39">
        <v>10</v>
      </c>
      <c r="D69" s="65" t="s">
        <v>58</v>
      </c>
      <c r="E69" s="65"/>
      <c r="F69" s="65"/>
      <c r="G69" s="65"/>
      <c r="I69" s="30" t="s">
        <v>4</v>
      </c>
      <c r="J69" s="38"/>
      <c r="K69" s="28">
        <v>4200</v>
      </c>
    </row>
    <row r="70" spans="2:11" ht="9.75" customHeight="1">
      <c r="B70" s="34"/>
      <c r="C70" s="39"/>
      <c r="D70" s="33"/>
      <c r="E70" s="33"/>
      <c r="F70" s="33"/>
      <c r="G70" s="33"/>
      <c r="I70" s="36"/>
      <c r="J70" s="38"/>
      <c r="K70" s="28"/>
    </row>
    <row r="71" spans="2:11" ht="36" customHeight="1">
      <c r="B71" s="34"/>
      <c r="C71" s="39">
        <v>11</v>
      </c>
      <c r="D71" s="65" t="s">
        <v>25</v>
      </c>
      <c r="E71" s="65"/>
      <c r="F71" s="65"/>
      <c r="G71" s="65"/>
      <c r="I71" s="30" t="s">
        <v>1</v>
      </c>
      <c r="J71" s="38"/>
      <c r="K71" s="28">
        <v>16375</v>
      </c>
    </row>
    <row r="72" spans="2:11" ht="9.75" customHeight="1">
      <c r="B72" s="34"/>
      <c r="C72" s="39"/>
      <c r="D72" s="33"/>
      <c r="E72" s="33"/>
      <c r="F72" s="33"/>
      <c r="G72" s="33"/>
      <c r="I72" s="36"/>
      <c r="J72" s="38"/>
      <c r="K72" s="28"/>
    </row>
    <row r="73" spans="2:11" ht="24">
      <c r="B73" s="34"/>
      <c r="C73" s="39">
        <v>12</v>
      </c>
      <c r="D73" s="65" t="s">
        <v>100</v>
      </c>
      <c r="E73" s="65"/>
      <c r="F73" s="65"/>
      <c r="G73" s="65"/>
      <c r="I73" s="35" t="s">
        <v>3</v>
      </c>
      <c r="J73" s="38"/>
      <c r="K73" s="28">
        <v>-1084</v>
      </c>
    </row>
    <row r="74" spans="2:11" ht="9.75" customHeight="1">
      <c r="B74" s="34"/>
      <c r="C74" s="39"/>
      <c r="D74" s="33"/>
      <c r="E74" s="33"/>
      <c r="F74" s="33"/>
      <c r="G74" s="33"/>
      <c r="I74" s="36"/>
      <c r="J74" s="38"/>
      <c r="K74" s="28"/>
    </row>
    <row r="75" spans="2:11" ht="39.75" customHeight="1">
      <c r="B75" s="34"/>
      <c r="C75" s="39">
        <v>13</v>
      </c>
      <c r="D75" s="65" t="s">
        <v>31</v>
      </c>
      <c r="E75" s="65"/>
      <c r="F75" s="65"/>
      <c r="G75" s="65"/>
      <c r="I75" s="30" t="s">
        <v>1</v>
      </c>
      <c r="J75" s="38"/>
      <c r="K75" s="28">
        <v>15121</v>
      </c>
    </row>
    <row r="76" spans="2:11" ht="9.75" customHeight="1">
      <c r="B76" s="34"/>
      <c r="C76" s="39"/>
      <c r="D76" s="33"/>
      <c r="E76" s="33"/>
      <c r="F76" s="33"/>
      <c r="G76" s="33"/>
      <c r="I76" s="36"/>
      <c r="J76" s="38"/>
      <c r="K76" s="28"/>
    </row>
    <row r="77" spans="2:11" ht="24">
      <c r="B77" s="34"/>
      <c r="C77" s="39">
        <v>14</v>
      </c>
      <c r="D77" s="65" t="s">
        <v>28</v>
      </c>
      <c r="E77" s="65"/>
      <c r="F77" s="65"/>
      <c r="G77" s="65"/>
      <c r="I77" s="30" t="s">
        <v>1</v>
      </c>
      <c r="J77" s="38"/>
      <c r="K77" s="28">
        <v>1515</v>
      </c>
    </row>
    <row r="78" spans="2:11" ht="9" customHeight="1">
      <c r="B78" s="34"/>
      <c r="C78" s="39"/>
      <c r="D78" s="33"/>
      <c r="E78" s="33"/>
      <c r="F78" s="33"/>
      <c r="G78" s="33"/>
      <c r="I78" s="30"/>
      <c r="J78" s="38"/>
      <c r="K78" s="28"/>
    </row>
    <row r="79" spans="2:11" ht="24">
      <c r="B79" s="34"/>
      <c r="C79" s="39">
        <v>15</v>
      </c>
      <c r="D79" s="65" t="s">
        <v>58</v>
      </c>
      <c r="E79" s="65"/>
      <c r="F79" s="65"/>
      <c r="G79" s="65"/>
      <c r="I79" s="30" t="s">
        <v>4</v>
      </c>
      <c r="J79" s="38"/>
      <c r="K79" s="28">
        <v>4200</v>
      </c>
    </row>
    <row r="80" spans="2:11" ht="9.75" customHeight="1">
      <c r="B80" s="34"/>
      <c r="C80" s="39"/>
      <c r="D80" s="33"/>
      <c r="E80" s="33"/>
      <c r="F80" s="33"/>
      <c r="G80" s="33"/>
      <c r="I80" s="36"/>
      <c r="J80" s="38"/>
      <c r="K80" s="28"/>
    </row>
    <row r="81" spans="2:18" ht="39" customHeight="1">
      <c r="B81" s="34"/>
      <c r="C81" s="39">
        <v>16</v>
      </c>
      <c r="D81" s="65" t="s">
        <v>35</v>
      </c>
      <c r="E81" s="65"/>
      <c r="F81" s="65"/>
      <c r="G81" s="65"/>
      <c r="H81" s="29"/>
      <c r="I81" s="30" t="s">
        <v>1</v>
      </c>
      <c r="J81" s="38"/>
      <c r="K81" s="28">
        <v>3866</v>
      </c>
      <c r="R81" s="30"/>
    </row>
    <row r="82" spans="2:18" ht="9" customHeight="1">
      <c r="B82" s="34"/>
      <c r="C82" s="39"/>
      <c r="D82" s="33"/>
      <c r="E82" s="33"/>
      <c r="F82" s="33"/>
      <c r="G82" s="33"/>
      <c r="H82" s="29"/>
      <c r="I82" s="30"/>
      <c r="J82" s="38"/>
      <c r="K82" s="28"/>
      <c r="R82" s="30"/>
    </row>
    <row r="83" spans="2:18" ht="35.25" customHeight="1">
      <c r="B83" s="34"/>
      <c r="C83" s="39">
        <v>17</v>
      </c>
      <c r="D83" s="65" t="s">
        <v>60</v>
      </c>
      <c r="E83" s="65"/>
      <c r="F83" s="65"/>
      <c r="G83" s="65"/>
      <c r="H83" s="29"/>
      <c r="I83" s="30" t="s">
        <v>61</v>
      </c>
      <c r="J83" s="38"/>
      <c r="K83" s="28" t="s">
        <v>62</v>
      </c>
      <c r="R83" s="30"/>
    </row>
    <row r="84" spans="2:18" ht="9" customHeight="1">
      <c r="B84" s="34"/>
      <c r="C84" s="39"/>
      <c r="D84" s="33"/>
      <c r="E84" s="33"/>
      <c r="F84" s="33"/>
      <c r="G84" s="33"/>
      <c r="I84" s="30"/>
      <c r="K84" s="28"/>
    </row>
    <row r="85" spans="2:18" ht="36.75" customHeight="1">
      <c r="C85" s="39">
        <v>18</v>
      </c>
      <c r="D85" s="65" t="s">
        <v>64</v>
      </c>
      <c r="E85" s="65"/>
      <c r="F85" s="65"/>
      <c r="G85" s="65"/>
      <c r="I85" s="30" t="s">
        <v>4</v>
      </c>
      <c r="J85" s="37"/>
      <c r="K85" s="28">
        <v>12000</v>
      </c>
    </row>
    <row r="86" spans="2:18" ht="9" customHeight="1">
      <c r="B86" s="34"/>
      <c r="C86" s="39"/>
      <c r="D86" s="33"/>
      <c r="E86" s="33"/>
      <c r="F86" s="33"/>
      <c r="G86" s="33"/>
      <c r="I86" s="30"/>
      <c r="K86" s="28"/>
    </row>
    <row r="87" spans="2:18" ht="24" customHeight="1">
      <c r="C87" s="39">
        <v>19</v>
      </c>
      <c r="D87" s="65" t="s">
        <v>101</v>
      </c>
      <c r="E87" s="65"/>
      <c r="F87" s="65"/>
      <c r="G87" s="65"/>
      <c r="I87" s="30" t="s">
        <v>52</v>
      </c>
      <c r="J87" s="38"/>
      <c r="K87" s="28" t="s">
        <v>62</v>
      </c>
    </row>
    <row r="88" spans="2:18" ht="9" customHeight="1">
      <c r="B88" s="34"/>
      <c r="C88" s="39"/>
      <c r="D88" s="33"/>
      <c r="E88" s="33"/>
      <c r="F88" s="33"/>
      <c r="G88" s="33"/>
      <c r="I88" s="30"/>
      <c r="K88" s="28"/>
    </row>
    <row r="89" spans="2:18" ht="38.25" customHeight="1">
      <c r="C89" s="39">
        <v>20</v>
      </c>
      <c r="D89" s="65" t="s">
        <v>65</v>
      </c>
      <c r="E89" s="65"/>
      <c r="F89" s="65"/>
      <c r="G89" s="65"/>
      <c r="I89" s="35" t="s">
        <v>3</v>
      </c>
      <c r="J89" s="38"/>
      <c r="K89" s="28">
        <v>-1109</v>
      </c>
    </row>
    <row r="90" spans="2:18" ht="9" customHeight="1">
      <c r="B90" s="34"/>
      <c r="C90" s="39"/>
      <c r="D90" s="33"/>
      <c r="E90" s="33"/>
      <c r="F90" s="33"/>
      <c r="G90" s="33"/>
      <c r="I90" s="30"/>
      <c r="K90" s="28"/>
    </row>
    <row r="91" spans="2:18" ht="24" customHeight="1">
      <c r="C91" s="39">
        <v>21</v>
      </c>
      <c r="D91" s="65" t="s">
        <v>40</v>
      </c>
      <c r="E91" s="65"/>
      <c r="F91" s="65"/>
      <c r="G91" s="65"/>
      <c r="I91" s="30" t="s">
        <v>1</v>
      </c>
      <c r="J91" s="38"/>
      <c r="K91" s="28">
        <v>4874</v>
      </c>
    </row>
    <row r="92" spans="2:18" ht="9" customHeight="1">
      <c r="B92" s="34"/>
      <c r="C92" s="39"/>
      <c r="D92" s="33"/>
      <c r="E92" s="33"/>
      <c r="F92" s="33"/>
      <c r="G92" s="33"/>
      <c r="I92" s="30"/>
      <c r="K92" s="28"/>
    </row>
    <row r="93" spans="2:18" ht="37.5" customHeight="1">
      <c r="B93" s="34"/>
      <c r="C93" s="39">
        <v>22</v>
      </c>
      <c r="D93" s="65" t="s">
        <v>66</v>
      </c>
      <c r="E93" s="65"/>
      <c r="F93" s="65"/>
      <c r="G93" s="65"/>
      <c r="I93" s="30" t="s">
        <v>4</v>
      </c>
      <c r="J93" s="38"/>
      <c r="K93" s="28">
        <v>2281</v>
      </c>
    </row>
    <row r="94" spans="2:18" ht="9.75" customHeight="1">
      <c r="B94" s="34"/>
      <c r="C94" s="39"/>
      <c r="D94" s="33"/>
      <c r="E94" s="33"/>
      <c r="F94" s="33"/>
      <c r="G94" s="33"/>
      <c r="I94" s="36"/>
      <c r="J94" s="38"/>
      <c r="K94" s="28"/>
    </row>
    <row r="95" spans="2:18" ht="38.25" customHeight="1">
      <c r="B95" s="34"/>
      <c r="C95" s="39">
        <v>23</v>
      </c>
      <c r="D95" s="65" t="s">
        <v>67</v>
      </c>
      <c r="E95" s="65"/>
      <c r="F95" s="65"/>
      <c r="G95" s="65"/>
      <c r="I95" s="35" t="s">
        <v>3</v>
      </c>
      <c r="J95" s="38"/>
      <c r="K95" s="28">
        <v>-4390</v>
      </c>
    </row>
    <row r="96" spans="2:18" ht="9.75" customHeight="1">
      <c r="B96" s="34"/>
      <c r="C96" s="39"/>
      <c r="D96" s="33"/>
      <c r="E96" s="33"/>
      <c r="F96" s="33"/>
      <c r="G96" s="33"/>
      <c r="I96" s="36"/>
      <c r="J96" s="38"/>
      <c r="K96" s="28"/>
    </row>
    <row r="97" spans="2:11" ht="24">
      <c r="B97" s="34"/>
      <c r="C97" s="39">
        <v>24</v>
      </c>
      <c r="D97" s="65" t="s">
        <v>48</v>
      </c>
      <c r="E97" s="65"/>
      <c r="F97" s="65"/>
      <c r="G97" s="65"/>
      <c r="I97" s="30" t="s">
        <v>52</v>
      </c>
      <c r="J97" s="38"/>
      <c r="K97" s="28" t="s">
        <v>62</v>
      </c>
    </row>
    <row r="98" spans="2:11" ht="9.75" customHeight="1">
      <c r="B98" s="34"/>
      <c r="C98" s="39"/>
      <c r="D98" s="33"/>
      <c r="E98" s="33"/>
      <c r="F98" s="33"/>
      <c r="G98" s="33"/>
      <c r="I98" s="36"/>
      <c r="J98" s="38"/>
      <c r="K98" s="28"/>
    </row>
    <row r="99" spans="2:11" ht="24">
      <c r="B99" s="34"/>
      <c r="C99" s="39">
        <v>25</v>
      </c>
      <c r="D99" s="65" t="s">
        <v>41</v>
      </c>
      <c r="E99" s="65"/>
      <c r="F99" s="65"/>
      <c r="G99" s="65"/>
      <c r="I99" s="30" t="s">
        <v>1</v>
      </c>
      <c r="J99" s="38"/>
      <c r="K99" s="28">
        <v>7005</v>
      </c>
    </row>
    <row r="100" spans="2:11" ht="9.75" customHeight="1">
      <c r="B100" s="34"/>
      <c r="C100" s="39"/>
      <c r="D100" s="33"/>
      <c r="E100" s="33"/>
      <c r="F100" s="33"/>
      <c r="G100" s="33"/>
      <c r="I100" s="36"/>
      <c r="J100" s="38"/>
      <c r="K100" s="28"/>
    </row>
    <row r="101" spans="2:11" ht="42" customHeight="1">
      <c r="B101" s="34"/>
      <c r="C101" s="39">
        <v>26</v>
      </c>
      <c r="D101" s="65" t="s">
        <v>70</v>
      </c>
      <c r="E101" s="65"/>
      <c r="F101" s="65"/>
      <c r="G101" s="65"/>
      <c r="I101" s="30" t="s">
        <v>1</v>
      </c>
      <c r="J101" s="38"/>
      <c r="K101" s="28">
        <v>17812</v>
      </c>
    </row>
    <row r="102" spans="2:11" ht="9.75" customHeight="1">
      <c r="B102" s="34"/>
      <c r="C102" s="39"/>
      <c r="D102" s="33"/>
      <c r="E102" s="33"/>
      <c r="F102" s="33"/>
      <c r="G102" s="33"/>
      <c r="I102" s="36"/>
      <c r="J102" s="38"/>
      <c r="K102" s="28"/>
    </row>
    <row r="103" spans="2:11" ht="24">
      <c r="B103" s="34"/>
      <c r="C103" s="39">
        <v>27</v>
      </c>
      <c r="D103" s="65" t="s">
        <v>63</v>
      </c>
      <c r="E103" s="65"/>
      <c r="F103" s="65"/>
      <c r="G103" s="65"/>
      <c r="I103" s="35" t="s">
        <v>3</v>
      </c>
      <c r="J103" s="38"/>
      <c r="K103" s="28">
        <v>-6093</v>
      </c>
    </row>
    <row r="104" spans="2:11" ht="9.75" customHeight="1">
      <c r="B104" s="34"/>
      <c r="C104" s="39"/>
      <c r="D104" s="33"/>
      <c r="E104" s="33"/>
      <c r="F104" s="33"/>
      <c r="G104" s="33"/>
      <c r="I104" s="36"/>
      <c r="J104" s="38"/>
      <c r="K104" s="28"/>
    </row>
    <row r="105" spans="2:11" ht="24">
      <c r="B105" s="34"/>
      <c r="C105" s="39">
        <v>28</v>
      </c>
      <c r="D105" s="65" t="s">
        <v>22</v>
      </c>
      <c r="E105" s="65"/>
      <c r="F105" s="65"/>
      <c r="G105" s="65"/>
      <c r="I105" s="35" t="s">
        <v>3</v>
      </c>
      <c r="J105" s="38"/>
      <c r="K105" s="28">
        <v>-1427</v>
      </c>
    </row>
    <row r="106" spans="2:11" ht="9.75" customHeight="1">
      <c r="B106" s="34"/>
      <c r="C106" s="39"/>
      <c r="D106" s="33"/>
      <c r="E106" s="33"/>
      <c r="F106" s="33"/>
      <c r="G106" s="33"/>
      <c r="I106" s="36"/>
      <c r="J106" s="38"/>
      <c r="K106" s="28"/>
    </row>
    <row r="107" spans="2:11" ht="24">
      <c r="B107" s="34"/>
      <c r="C107" s="39">
        <v>29</v>
      </c>
      <c r="D107" s="65" t="s">
        <v>71</v>
      </c>
      <c r="E107" s="65"/>
      <c r="F107" s="65"/>
      <c r="G107" s="65"/>
      <c r="I107" s="30" t="s">
        <v>1</v>
      </c>
      <c r="J107" s="38"/>
      <c r="K107" s="28">
        <v>19965</v>
      </c>
    </row>
    <row r="108" spans="2:11" ht="9.75" customHeight="1">
      <c r="B108" s="34"/>
      <c r="C108" s="39"/>
      <c r="D108" s="33"/>
      <c r="E108" s="33"/>
      <c r="F108" s="33"/>
      <c r="G108" s="33"/>
      <c r="I108" s="36"/>
      <c r="J108" s="38"/>
      <c r="K108" s="28"/>
    </row>
    <row r="109" spans="2:11" ht="24">
      <c r="B109" s="34"/>
      <c r="C109" s="39">
        <v>30</v>
      </c>
      <c r="D109" s="65" t="s">
        <v>73</v>
      </c>
      <c r="E109" s="65"/>
      <c r="F109" s="65"/>
      <c r="G109" s="65"/>
      <c r="I109" s="30" t="s">
        <v>1</v>
      </c>
      <c r="J109" s="38"/>
      <c r="K109" s="28">
        <v>5725</v>
      </c>
    </row>
    <row r="110" spans="2:11" ht="9.75" customHeight="1">
      <c r="B110" s="34"/>
      <c r="C110" s="39"/>
      <c r="D110" s="33"/>
      <c r="E110" s="33"/>
      <c r="F110" s="33"/>
      <c r="G110" s="33"/>
      <c r="I110" s="36"/>
      <c r="J110" s="38"/>
      <c r="K110" s="28"/>
    </row>
    <row r="111" spans="2:11" ht="24">
      <c r="B111" s="34"/>
      <c r="C111" s="39">
        <v>31</v>
      </c>
      <c r="D111" s="65" t="s">
        <v>72</v>
      </c>
      <c r="E111" s="65"/>
      <c r="F111" s="65"/>
      <c r="G111" s="65"/>
      <c r="I111" s="30" t="s">
        <v>1</v>
      </c>
      <c r="J111" s="38"/>
      <c r="K111" s="28">
        <v>5725</v>
      </c>
    </row>
    <row r="112" spans="2:11" ht="9.75" customHeight="1">
      <c r="B112" s="34"/>
      <c r="C112" s="39"/>
      <c r="D112" s="33"/>
      <c r="E112" s="33"/>
      <c r="F112" s="33"/>
      <c r="G112" s="33"/>
      <c r="I112" s="36"/>
      <c r="J112" s="38"/>
      <c r="K112" s="28"/>
    </row>
    <row r="113" spans="2:11" ht="24">
      <c r="B113" s="34"/>
      <c r="C113" s="39">
        <v>32</v>
      </c>
      <c r="D113" s="65" t="s">
        <v>74</v>
      </c>
      <c r="E113" s="65"/>
      <c r="F113" s="65"/>
      <c r="G113" s="65"/>
      <c r="I113" s="30" t="s">
        <v>1</v>
      </c>
      <c r="J113" s="38"/>
      <c r="K113" s="28">
        <v>7253</v>
      </c>
    </row>
    <row r="114" spans="2:11" ht="9.75" customHeight="1">
      <c r="B114" s="34"/>
      <c r="C114" s="39"/>
      <c r="D114" s="33"/>
      <c r="E114" s="33"/>
      <c r="F114" s="33"/>
      <c r="G114" s="33"/>
      <c r="I114" s="36"/>
      <c r="J114" s="38"/>
      <c r="K114" s="28"/>
    </row>
    <row r="115" spans="2:11" ht="24">
      <c r="B115" s="34"/>
      <c r="C115" s="39">
        <v>33</v>
      </c>
      <c r="D115" s="65" t="s">
        <v>75</v>
      </c>
      <c r="E115" s="65"/>
      <c r="F115" s="65"/>
      <c r="G115" s="65"/>
      <c r="I115" s="30" t="s">
        <v>1</v>
      </c>
      <c r="J115" s="38"/>
      <c r="K115" s="28">
        <v>8006</v>
      </c>
    </row>
    <row r="116" spans="2:11" ht="9.75" customHeight="1">
      <c r="B116" s="34"/>
      <c r="C116" s="39"/>
      <c r="D116" s="33"/>
      <c r="E116" s="33"/>
      <c r="F116" s="33"/>
      <c r="G116" s="33"/>
      <c r="I116" s="36"/>
      <c r="J116" s="38"/>
      <c r="K116" s="28"/>
    </row>
    <row r="117" spans="2:11" ht="24">
      <c r="B117" s="34"/>
      <c r="C117" s="39">
        <v>34</v>
      </c>
      <c r="D117" s="65" t="s">
        <v>76</v>
      </c>
      <c r="E117" s="65"/>
      <c r="F117" s="65"/>
      <c r="G117" s="65"/>
      <c r="H117" s="59"/>
      <c r="I117" s="30" t="s">
        <v>1</v>
      </c>
      <c r="J117" s="60"/>
      <c r="K117" s="28">
        <v>7255</v>
      </c>
    </row>
    <row r="118" spans="2:11" ht="9" customHeight="1">
      <c r="B118" s="34"/>
      <c r="C118" s="18"/>
      <c r="D118" s="33"/>
      <c r="E118" s="33"/>
      <c r="F118" s="33"/>
      <c r="G118" s="33"/>
      <c r="I118" s="30"/>
    </row>
    <row r="119" spans="2:11" ht="24">
      <c r="B119" s="34"/>
      <c r="C119" s="39">
        <v>35</v>
      </c>
      <c r="D119" s="65" t="s">
        <v>77</v>
      </c>
      <c r="E119" s="65"/>
      <c r="F119" s="65"/>
      <c r="G119" s="65"/>
      <c r="H119" s="59"/>
      <c r="I119" s="30" t="s">
        <v>1</v>
      </c>
      <c r="J119" s="60"/>
      <c r="K119" s="28">
        <v>34996</v>
      </c>
    </row>
    <row r="120" spans="2:11" ht="9" customHeight="1">
      <c r="B120" s="34"/>
      <c r="C120" s="18"/>
      <c r="D120" s="33"/>
      <c r="E120" s="33"/>
      <c r="F120" s="33"/>
      <c r="G120" s="33"/>
      <c r="I120" s="30"/>
    </row>
    <row r="121" spans="2:11" ht="34.5" customHeight="1">
      <c r="B121" s="34"/>
      <c r="C121" s="39">
        <v>36</v>
      </c>
      <c r="D121" s="65" t="s">
        <v>92</v>
      </c>
      <c r="E121" s="65"/>
      <c r="F121" s="65"/>
      <c r="G121" s="65"/>
      <c r="H121" s="59"/>
      <c r="I121" s="30" t="s">
        <v>1</v>
      </c>
      <c r="J121" s="60"/>
      <c r="K121" s="28">
        <v>1298</v>
      </c>
    </row>
    <row r="122" spans="2:11" ht="9.75" customHeight="1">
      <c r="B122" s="34"/>
      <c r="C122" s="39"/>
      <c r="D122" s="33"/>
      <c r="E122" s="33"/>
      <c r="F122" s="33"/>
      <c r="G122" s="33"/>
      <c r="I122" s="36"/>
      <c r="J122" s="38"/>
      <c r="K122" s="28"/>
    </row>
    <row r="123" spans="2:11" ht="24">
      <c r="B123" s="34"/>
      <c r="C123" s="39">
        <v>37</v>
      </c>
      <c r="D123" s="65" t="s">
        <v>93</v>
      </c>
      <c r="E123" s="65"/>
      <c r="F123" s="65"/>
      <c r="G123" s="65"/>
      <c r="H123" s="59"/>
      <c r="I123" s="30" t="s">
        <v>4</v>
      </c>
      <c r="J123" s="60"/>
      <c r="K123" s="28">
        <v>7221</v>
      </c>
    </row>
    <row r="124" spans="2:11" ht="9.75" customHeight="1">
      <c r="B124" s="34"/>
      <c r="C124" s="39"/>
      <c r="D124" s="33"/>
      <c r="E124" s="33"/>
      <c r="F124" s="33"/>
      <c r="G124" s="33"/>
      <c r="I124" s="36"/>
      <c r="J124" s="38"/>
      <c r="K124" s="28"/>
    </row>
    <row r="125" spans="2:11" ht="24">
      <c r="B125" s="34"/>
      <c r="C125" s="39">
        <v>38</v>
      </c>
      <c r="D125" s="65" t="s">
        <v>43</v>
      </c>
      <c r="E125" s="65"/>
      <c r="F125" s="65"/>
      <c r="G125" s="65"/>
      <c r="H125" s="59"/>
      <c r="I125" s="30" t="s">
        <v>4</v>
      </c>
      <c r="J125" s="60"/>
      <c r="K125" s="28">
        <v>50000</v>
      </c>
    </row>
    <row r="126" spans="2:11" ht="9.75" customHeight="1">
      <c r="B126" s="34"/>
      <c r="C126" s="39"/>
      <c r="D126" s="33"/>
      <c r="E126" s="33"/>
      <c r="F126" s="33"/>
      <c r="G126" s="33"/>
      <c r="I126" s="36"/>
      <c r="J126" s="38"/>
      <c r="K126" s="28"/>
    </row>
    <row r="127" spans="2:11" ht="24">
      <c r="B127" s="34"/>
      <c r="C127" s="39">
        <v>39</v>
      </c>
      <c r="D127" s="65" t="s">
        <v>44</v>
      </c>
      <c r="E127" s="65"/>
      <c r="F127" s="65"/>
      <c r="G127" s="65"/>
      <c r="H127" s="59"/>
      <c r="I127" s="30" t="s">
        <v>4</v>
      </c>
      <c r="J127" s="60"/>
      <c r="K127" s="28">
        <v>40000</v>
      </c>
    </row>
    <row r="128" spans="2:11" ht="9.75" customHeight="1">
      <c r="B128" s="34"/>
      <c r="C128" s="39"/>
      <c r="D128" s="33"/>
      <c r="E128" s="33"/>
      <c r="F128" s="33"/>
      <c r="G128" s="33"/>
      <c r="I128" s="36"/>
      <c r="J128" s="38"/>
      <c r="K128" s="28"/>
    </row>
    <row r="129" spans="2:11" ht="34.5" customHeight="1">
      <c r="B129" s="34"/>
      <c r="C129" s="39">
        <v>40</v>
      </c>
      <c r="D129" s="65" t="s">
        <v>51</v>
      </c>
      <c r="E129" s="65"/>
      <c r="F129" s="65"/>
      <c r="G129" s="65"/>
      <c r="H129" s="59"/>
      <c r="I129" s="30" t="s">
        <v>4</v>
      </c>
      <c r="J129" s="60"/>
      <c r="K129" s="28" t="s">
        <v>62</v>
      </c>
    </row>
    <row r="130" spans="2:11" ht="9.75" customHeight="1">
      <c r="B130" s="34"/>
      <c r="C130" s="39"/>
      <c r="D130" s="33"/>
      <c r="E130" s="33"/>
      <c r="F130" s="33"/>
      <c r="G130" s="33"/>
      <c r="I130" s="36"/>
      <c r="J130" s="38"/>
      <c r="K130" s="28"/>
    </row>
    <row r="131" spans="2:11" ht="24">
      <c r="B131" s="34"/>
      <c r="C131" s="39">
        <v>41</v>
      </c>
      <c r="D131" s="65" t="s">
        <v>88</v>
      </c>
      <c r="E131" s="65"/>
      <c r="F131" s="65"/>
      <c r="G131" s="65"/>
      <c r="I131" s="30" t="s">
        <v>1</v>
      </c>
      <c r="J131" s="38"/>
      <c r="K131" s="28">
        <v>26589</v>
      </c>
    </row>
    <row r="132" spans="2:11" ht="9.75" customHeight="1">
      <c r="B132" s="34"/>
      <c r="C132" s="39"/>
      <c r="D132" s="33"/>
      <c r="E132" s="33"/>
      <c r="F132" s="33"/>
      <c r="G132" s="33"/>
      <c r="I132" s="36"/>
      <c r="J132" s="38"/>
      <c r="K132" s="28"/>
    </row>
    <row r="133" spans="2:11" ht="24">
      <c r="B133" s="34"/>
      <c r="C133" s="39">
        <v>42</v>
      </c>
      <c r="D133" s="65" t="s">
        <v>78</v>
      </c>
      <c r="E133" s="65"/>
      <c r="F133" s="65"/>
      <c r="G133" s="65"/>
      <c r="I133" s="30" t="s">
        <v>1</v>
      </c>
      <c r="J133" s="38"/>
      <c r="K133" s="28">
        <v>4552</v>
      </c>
    </row>
    <row r="134" spans="2:11" ht="9.75" customHeight="1">
      <c r="B134" s="34"/>
      <c r="C134" s="39"/>
      <c r="D134" s="33"/>
      <c r="E134" s="33"/>
      <c r="F134" s="33"/>
      <c r="G134" s="33"/>
      <c r="I134" s="36"/>
      <c r="J134" s="38"/>
      <c r="K134" s="28"/>
    </row>
    <row r="135" spans="2:11" ht="24">
      <c r="B135" s="34"/>
      <c r="C135" s="39">
        <v>43</v>
      </c>
      <c r="D135" s="65" t="s">
        <v>46</v>
      </c>
      <c r="E135" s="65"/>
      <c r="F135" s="65"/>
      <c r="G135" s="65"/>
      <c r="I135" s="30" t="s">
        <v>1</v>
      </c>
      <c r="J135" s="38"/>
      <c r="K135" s="28">
        <v>2390</v>
      </c>
    </row>
    <row r="136" spans="2:11" ht="9.75" customHeight="1">
      <c r="B136" s="34"/>
      <c r="C136" s="39"/>
      <c r="D136" s="33"/>
      <c r="E136" s="33"/>
      <c r="F136" s="33"/>
      <c r="G136" s="33"/>
      <c r="I136" s="36"/>
      <c r="J136" s="38"/>
      <c r="K136" s="28"/>
    </row>
    <row r="137" spans="2:11" ht="58.5" customHeight="1">
      <c r="B137" s="34"/>
      <c r="C137" s="39">
        <v>44</v>
      </c>
      <c r="D137" s="65" t="s">
        <v>80</v>
      </c>
      <c r="E137" s="65"/>
      <c r="F137" s="65"/>
      <c r="G137" s="65"/>
      <c r="I137" s="30" t="s">
        <v>4</v>
      </c>
      <c r="J137" s="38"/>
      <c r="K137" s="28">
        <v>30000</v>
      </c>
    </row>
    <row r="138" spans="2:11" ht="9.75" customHeight="1">
      <c r="B138" s="34"/>
      <c r="C138" s="39"/>
      <c r="D138" s="33"/>
      <c r="E138" s="33"/>
      <c r="F138" s="33"/>
      <c r="G138" s="33"/>
      <c r="I138" s="36"/>
      <c r="J138" s="38"/>
      <c r="K138" s="28"/>
    </row>
    <row r="139" spans="2:11" ht="40.5" customHeight="1">
      <c r="B139" s="34"/>
      <c r="C139" s="39">
        <v>45</v>
      </c>
      <c r="D139" s="65" t="s">
        <v>37</v>
      </c>
      <c r="E139" s="65"/>
      <c r="F139" s="65"/>
      <c r="G139" s="65"/>
      <c r="I139" s="30" t="s">
        <v>4</v>
      </c>
      <c r="J139" s="38"/>
      <c r="K139" s="28" t="s">
        <v>62</v>
      </c>
    </row>
    <row r="140" spans="2:11" ht="9.75" customHeight="1">
      <c r="B140" s="34"/>
      <c r="C140" s="39"/>
      <c r="D140" s="33"/>
      <c r="E140" s="33"/>
      <c r="F140" s="33"/>
      <c r="G140" s="33"/>
      <c r="I140" s="36"/>
      <c r="J140" s="38"/>
      <c r="K140" s="28"/>
    </row>
    <row r="141" spans="2:11" ht="24">
      <c r="B141" s="34"/>
      <c r="C141" s="39">
        <v>46</v>
      </c>
      <c r="D141" s="65" t="s">
        <v>21</v>
      </c>
      <c r="E141" s="65"/>
      <c r="F141" s="65"/>
      <c r="G141" s="65"/>
      <c r="I141" s="30" t="s">
        <v>4</v>
      </c>
      <c r="J141" s="38"/>
      <c r="K141" s="28">
        <v>12500</v>
      </c>
    </row>
    <row r="142" spans="2:11" ht="9.75" customHeight="1">
      <c r="B142" s="34"/>
      <c r="C142" s="39"/>
      <c r="D142" s="33"/>
      <c r="E142" s="33"/>
      <c r="F142" s="33"/>
      <c r="G142" s="33"/>
      <c r="I142" s="36"/>
      <c r="J142" s="38"/>
      <c r="K142" s="28"/>
    </row>
    <row r="143" spans="2:11" ht="24">
      <c r="B143" s="34"/>
      <c r="C143" s="39">
        <v>47</v>
      </c>
      <c r="D143" s="65" t="s">
        <v>50</v>
      </c>
      <c r="E143" s="65"/>
      <c r="F143" s="65"/>
      <c r="G143" s="65"/>
      <c r="I143" s="30" t="s">
        <v>4</v>
      </c>
      <c r="J143" s="38"/>
      <c r="K143" s="28" t="s">
        <v>102</v>
      </c>
    </row>
    <row r="144" spans="2:11" ht="9.75" customHeight="1">
      <c r="B144" s="34"/>
      <c r="C144" s="39"/>
      <c r="D144" s="33"/>
      <c r="E144" s="33"/>
      <c r="F144" s="33"/>
      <c r="G144" s="33"/>
      <c r="I144" s="36"/>
      <c r="J144" s="38"/>
      <c r="K144" s="28"/>
    </row>
    <row r="145" spans="2:18" ht="51" customHeight="1">
      <c r="C145" s="39">
        <v>48</v>
      </c>
      <c r="D145" s="65" t="s">
        <v>30</v>
      </c>
      <c r="E145" s="65"/>
      <c r="F145" s="65"/>
      <c r="G145" s="65"/>
      <c r="H145" s="29"/>
      <c r="I145" s="30" t="s">
        <v>1</v>
      </c>
      <c r="J145" s="31"/>
      <c r="K145" s="28">
        <v>15207</v>
      </c>
    </row>
    <row r="146" spans="2:18" ht="9.75" customHeight="1">
      <c r="B146" s="34"/>
      <c r="C146" s="39"/>
      <c r="D146" s="33"/>
      <c r="E146" s="33"/>
      <c r="F146" s="33"/>
      <c r="G146" s="33"/>
      <c r="I146" s="36"/>
      <c r="J146" s="38"/>
      <c r="K146" s="28"/>
    </row>
    <row r="147" spans="2:18" ht="24">
      <c r="B147" s="34"/>
      <c r="C147" s="39">
        <v>49</v>
      </c>
      <c r="D147" s="65" t="s">
        <v>95</v>
      </c>
      <c r="E147" s="65"/>
      <c r="F147" s="65"/>
      <c r="G147" s="65"/>
      <c r="H147" s="59"/>
      <c r="I147" s="30" t="s">
        <v>1</v>
      </c>
      <c r="J147" s="60"/>
      <c r="K147" s="28">
        <v>6967</v>
      </c>
    </row>
    <row r="148" spans="2:18" ht="9.75" customHeight="1">
      <c r="B148" s="34"/>
      <c r="C148" s="39"/>
      <c r="D148" s="33"/>
      <c r="E148" s="33"/>
      <c r="F148" s="33"/>
      <c r="G148" s="33"/>
      <c r="I148" s="36"/>
      <c r="J148" s="38"/>
      <c r="K148" s="28"/>
    </row>
    <row r="149" spans="2:18" ht="24">
      <c r="B149" s="34"/>
      <c r="C149" s="39">
        <v>50</v>
      </c>
      <c r="D149" s="65" t="s">
        <v>94</v>
      </c>
      <c r="E149" s="65"/>
      <c r="F149" s="65"/>
      <c r="G149" s="65"/>
      <c r="H149" s="59"/>
      <c r="I149" s="30" t="s">
        <v>1</v>
      </c>
      <c r="J149" s="60"/>
      <c r="K149" s="28">
        <v>1700</v>
      </c>
    </row>
    <row r="150" spans="2:18" ht="9.75" customHeight="1">
      <c r="B150" s="34"/>
      <c r="C150" s="39"/>
      <c r="D150" s="33"/>
      <c r="E150" s="33"/>
      <c r="F150" s="33"/>
      <c r="G150" s="33"/>
      <c r="I150" s="36"/>
      <c r="J150" s="38"/>
      <c r="K150" s="28"/>
    </row>
    <row r="151" spans="2:18" ht="67.5" customHeight="1">
      <c r="B151" s="34"/>
      <c r="C151" s="39">
        <v>51</v>
      </c>
      <c r="D151" s="65" t="s">
        <v>79</v>
      </c>
      <c r="E151" s="65"/>
      <c r="F151" s="65"/>
      <c r="G151" s="65"/>
      <c r="I151" s="30" t="s">
        <v>4</v>
      </c>
      <c r="J151" s="38"/>
      <c r="K151" s="28">
        <v>50000</v>
      </c>
    </row>
    <row r="152" spans="2:18" ht="9.75" customHeight="1">
      <c r="B152" s="34"/>
      <c r="C152" s="39"/>
      <c r="D152" s="33"/>
      <c r="E152" s="33"/>
      <c r="F152" s="33"/>
      <c r="G152" s="33"/>
      <c r="I152" s="36"/>
      <c r="J152" s="38"/>
      <c r="K152" s="28"/>
    </row>
    <row r="153" spans="2:18" ht="40.5" customHeight="1">
      <c r="C153" s="39">
        <v>52</v>
      </c>
      <c r="D153" s="65" t="s">
        <v>34</v>
      </c>
      <c r="E153" s="65"/>
      <c r="F153" s="65"/>
      <c r="G153" s="65"/>
      <c r="H153" s="29"/>
      <c r="I153" s="30" t="s">
        <v>4</v>
      </c>
      <c r="J153" s="31"/>
      <c r="K153" s="28">
        <v>27500</v>
      </c>
    </row>
    <row r="154" spans="2:18" ht="9" customHeight="1">
      <c r="B154" s="34"/>
      <c r="C154" s="39"/>
      <c r="D154" s="33"/>
      <c r="E154" s="33"/>
      <c r="F154" s="33"/>
      <c r="G154" s="33"/>
      <c r="I154" s="30"/>
      <c r="K154" s="28"/>
    </row>
    <row r="155" spans="2:18" ht="24">
      <c r="B155" s="34"/>
      <c r="C155" s="39">
        <v>53</v>
      </c>
      <c r="D155" s="65" t="s">
        <v>49</v>
      </c>
      <c r="E155" s="65"/>
      <c r="F155" s="65"/>
      <c r="G155" s="65"/>
      <c r="H155" s="29"/>
      <c r="I155" s="30" t="s">
        <v>1</v>
      </c>
      <c r="J155" s="38"/>
      <c r="K155" s="28">
        <v>3068</v>
      </c>
      <c r="R155" s="30"/>
    </row>
    <row r="156" spans="2:18" ht="9" customHeight="1">
      <c r="B156" s="34"/>
      <c r="C156" s="39"/>
      <c r="D156" s="33"/>
      <c r="E156" s="33"/>
      <c r="F156" s="33"/>
      <c r="G156" s="33"/>
      <c r="I156" s="30"/>
      <c r="K156" s="28"/>
    </row>
    <row r="157" spans="2:18" ht="24">
      <c r="B157" s="34"/>
      <c r="C157" s="39">
        <v>54</v>
      </c>
      <c r="D157" s="65" t="s">
        <v>19</v>
      </c>
      <c r="E157" s="65"/>
      <c r="F157" s="65"/>
      <c r="G157" s="65"/>
      <c r="H157" s="29"/>
      <c r="I157" s="30" t="s">
        <v>1</v>
      </c>
      <c r="J157" s="38"/>
      <c r="K157" s="28">
        <v>27547</v>
      </c>
      <c r="R157" s="30"/>
    </row>
    <row r="158" spans="2:18" ht="9" customHeight="1">
      <c r="B158" s="34"/>
      <c r="C158" s="39"/>
      <c r="D158" s="33"/>
      <c r="E158" s="33"/>
      <c r="F158" s="33"/>
      <c r="G158" s="33"/>
      <c r="I158" s="30"/>
      <c r="K158" s="28"/>
    </row>
    <row r="159" spans="2:18" ht="24" customHeight="1">
      <c r="C159" s="39">
        <v>55</v>
      </c>
      <c r="D159" s="65" t="s">
        <v>54</v>
      </c>
      <c r="E159" s="65"/>
      <c r="F159" s="65"/>
      <c r="G159" s="65"/>
      <c r="I159" s="30" t="s">
        <v>1</v>
      </c>
      <c r="J159" s="37"/>
      <c r="K159" s="28">
        <v>47610</v>
      </c>
    </row>
    <row r="160" spans="2:18" ht="9" customHeight="1">
      <c r="B160" s="34"/>
      <c r="C160" s="39"/>
      <c r="D160" s="33"/>
      <c r="E160" s="33"/>
      <c r="F160" s="33"/>
      <c r="G160" s="33"/>
      <c r="I160" s="30"/>
      <c r="K160" s="28"/>
    </row>
    <row r="161" spans="2:11" ht="24" customHeight="1">
      <c r="C161" s="39">
        <v>56</v>
      </c>
      <c r="D161" s="65" t="s">
        <v>103</v>
      </c>
      <c r="E161" s="65"/>
      <c r="F161" s="65"/>
      <c r="G161" s="65"/>
      <c r="I161" s="30" t="s">
        <v>1</v>
      </c>
      <c r="J161" s="38"/>
      <c r="K161" s="28">
        <v>14570</v>
      </c>
    </row>
    <row r="162" spans="2:11" ht="9" customHeight="1">
      <c r="C162" s="39"/>
      <c r="D162" s="33"/>
      <c r="E162" s="33"/>
      <c r="F162" s="33"/>
      <c r="G162" s="33"/>
      <c r="I162" s="30"/>
      <c r="J162" s="38"/>
      <c r="K162" s="28"/>
    </row>
    <row r="163" spans="2:11" ht="24" customHeight="1">
      <c r="C163" s="39">
        <v>57</v>
      </c>
      <c r="D163" s="65" t="s">
        <v>55</v>
      </c>
      <c r="E163" s="65"/>
      <c r="F163" s="65"/>
      <c r="G163" s="65"/>
      <c r="I163" s="30" t="s">
        <v>1</v>
      </c>
      <c r="J163" s="38"/>
      <c r="K163" s="28">
        <v>17811</v>
      </c>
    </row>
    <row r="164" spans="2:11" ht="9" customHeight="1">
      <c r="B164" s="34"/>
      <c r="C164" s="39"/>
      <c r="D164" s="33"/>
      <c r="E164" s="33"/>
      <c r="F164" s="33"/>
      <c r="G164" s="33"/>
      <c r="I164" s="30"/>
      <c r="K164" s="28"/>
    </row>
    <row r="165" spans="2:11" ht="24">
      <c r="B165" s="34"/>
      <c r="C165" s="39">
        <v>58</v>
      </c>
      <c r="D165" s="65" t="s">
        <v>56</v>
      </c>
      <c r="E165" s="65"/>
      <c r="F165" s="65"/>
      <c r="G165" s="65"/>
      <c r="I165" s="30" t="s">
        <v>1</v>
      </c>
      <c r="J165" s="38"/>
      <c r="K165" s="28">
        <v>16890</v>
      </c>
    </row>
    <row r="166" spans="2:11" ht="9" customHeight="1">
      <c r="B166" s="34"/>
      <c r="C166" s="39"/>
      <c r="D166" s="33"/>
      <c r="E166" s="33"/>
      <c r="F166" s="33"/>
      <c r="G166" s="33"/>
      <c r="I166" s="30"/>
      <c r="K166" s="28"/>
    </row>
    <row r="167" spans="2:11" ht="24">
      <c r="B167" s="34"/>
      <c r="C167" s="39">
        <v>59</v>
      </c>
      <c r="D167" s="65" t="s">
        <v>32</v>
      </c>
      <c r="E167" s="65"/>
      <c r="F167" s="65"/>
      <c r="G167" s="65"/>
      <c r="I167" s="30" t="s">
        <v>4</v>
      </c>
      <c r="J167" s="38"/>
      <c r="K167" s="28">
        <v>20500</v>
      </c>
    </row>
    <row r="168" spans="2:11" ht="9.75" customHeight="1">
      <c r="B168" s="34"/>
      <c r="C168" s="39"/>
      <c r="D168" s="33"/>
      <c r="E168" s="33"/>
      <c r="F168" s="33"/>
      <c r="G168" s="33"/>
      <c r="I168" s="36"/>
      <c r="J168" s="38"/>
      <c r="K168" s="28"/>
    </row>
    <row r="169" spans="2:11" ht="24">
      <c r="B169" s="34"/>
      <c r="C169" s="39">
        <v>60</v>
      </c>
      <c r="D169" s="65" t="s">
        <v>20</v>
      </c>
      <c r="E169" s="65"/>
      <c r="F169" s="65"/>
      <c r="G169" s="65"/>
      <c r="I169" s="30" t="s">
        <v>4</v>
      </c>
      <c r="J169" s="38"/>
      <c r="K169" s="28">
        <v>4678</v>
      </c>
    </row>
    <row r="170" spans="2:11" ht="9.75" customHeight="1">
      <c r="C170" s="18"/>
      <c r="D170" s="33"/>
      <c r="E170" s="33"/>
      <c r="F170" s="33"/>
      <c r="G170" s="33"/>
      <c r="I170" s="19"/>
      <c r="J170" s="37"/>
      <c r="K170" s="28"/>
    </row>
    <row r="171" spans="2:11" s="31" customFormat="1" ht="22.5" customHeight="1">
      <c r="C171" s="39">
        <v>61</v>
      </c>
      <c r="D171" s="65" t="s">
        <v>81</v>
      </c>
      <c r="E171" s="65"/>
      <c r="F171" s="65"/>
      <c r="G171" s="65"/>
      <c r="H171" s="29"/>
      <c r="I171" s="30" t="s">
        <v>1</v>
      </c>
      <c r="J171" s="39"/>
      <c r="K171" s="28">
        <v>9465</v>
      </c>
    </row>
    <row r="172" spans="2:11" ht="9" customHeight="1">
      <c r="C172" s="18"/>
      <c r="D172" s="33"/>
      <c r="E172" s="33"/>
      <c r="F172" s="33"/>
      <c r="G172" s="33"/>
      <c r="H172" s="29"/>
      <c r="I172" s="35"/>
      <c r="J172" s="31"/>
      <c r="K172" s="28"/>
    </row>
    <row r="173" spans="2:11" s="31" customFormat="1" ht="57" customHeight="1">
      <c r="C173" s="39">
        <v>62</v>
      </c>
      <c r="D173" s="65" t="s">
        <v>96</v>
      </c>
      <c r="E173" s="65"/>
      <c r="F173" s="65"/>
      <c r="G173" s="65"/>
      <c r="H173" s="29"/>
      <c r="I173" s="30" t="s">
        <v>1</v>
      </c>
      <c r="K173" s="28" t="s">
        <v>97</v>
      </c>
    </row>
    <row r="174" spans="2:11" ht="9" customHeight="1">
      <c r="C174" s="18"/>
      <c r="D174" s="33"/>
      <c r="E174" s="33"/>
      <c r="F174" s="33"/>
      <c r="G174" s="33"/>
      <c r="H174" s="29"/>
      <c r="I174" s="35"/>
      <c r="J174" s="31"/>
      <c r="K174" s="28"/>
    </row>
    <row r="175" spans="2:11" s="31" customFormat="1" ht="18">
      <c r="C175" s="39">
        <v>63</v>
      </c>
      <c r="D175" s="65" t="s">
        <v>68</v>
      </c>
      <c r="E175" s="65"/>
      <c r="F175" s="65"/>
      <c r="G175" s="65"/>
      <c r="H175" s="29"/>
      <c r="I175" s="30" t="s">
        <v>1</v>
      </c>
      <c r="K175" s="28">
        <v>491</v>
      </c>
    </row>
    <row r="176" spans="2:11" ht="9" customHeight="1">
      <c r="C176" s="18"/>
      <c r="D176" s="33"/>
      <c r="E176" s="33"/>
      <c r="F176" s="33"/>
      <c r="G176" s="33"/>
      <c r="H176" s="29"/>
      <c r="I176" s="35"/>
      <c r="J176" s="31"/>
      <c r="K176" s="28"/>
    </row>
    <row r="177" spans="3:11" s="31" customFormat="1" ht="18">
      <c r="C177" s="39">
        <v>64</v>
      </c>
      <c r="D177" s="65" t="s">
        <v>69</v>
      </c>
      <c r="E177" s="65"/>
      <c r="F177" s="65"/>
      <c r="G177" s="65"/>
      <c r="H177" s="29"/>
      <c r="I177" s="30" t="s">
        <v>4</v>
      </c>
      <c r="K177" s="28" t="s">
        <v>62</v>
      </c>
    </row>
    <row r="178" spans="3:11" ht="9" customHeight="1">
      <c r="C178" s="18"/>
      <c r="D178" s="33"/>
      <c r="E178" s="33"/>
      <c r="F178" s="33"/>
      <c r="G178" s="33"/>
      <c r="H178" s="29"/>
      <c r="I178" s="35"/>
      <c r="J178" s="31"/>
      <c r="K178" s="28"/>
    </row>
    <row r="179" spans="3:11" s="31" customFormat="1" ht="39" customHeight="1">
      <c r="C179" s="39">
        <v>65</v>
      </c>
      <c r="D179" s="65" t="s">
        <v>82</v>
      </c>
      <c r="E179" s="65"/>
      <c r="F179" s="65"/>
      <c r="G179" s="65"/>
      <c r="H179" s="29"/>
      <c r="I179" s="30" t="s">
        <v>4</v>
      </c>
      <c r="K179" s="28">
        <v>66115</v>
      </c>
    </row>
    <row r="180" spans="3:11" ht="9" customHeight="1">
      <c r="C180" s="18"/>
      <c r="D180" s="32"/>
      <c r="E180" s="32"/>
      <c r="F180" s="32"/>
      <c r="G180" s="32"/>
      <c r="H180" s="29"/>
      <c r="I180" s="30"/>
      <c r="J180" s="31"/>
      <c r="K180" s="28"/>
    </row>
    <row r="181" spans="3:11" s="31" customFormat="1" ht="39.75" customHeight="1">
      <c r="C181" s="39">
        <v>66</v>
      </c>
      <c r="D181" s="65" t="s">
        <v>84</v>
      </c>
      <c r="E181" s="65"/>
      <c r="F181" s="65"/>
      <c r="G181" s="65"/>
      <c r="H181" s="29"/>
      <c r="I181" s="30" t="s">
        <v>1</v>
      </c>
      <c r="K181" s="28">
        <v>3294</v>
      </c>
    </row>
    <row r="182" spans="3:11" ht="9" customHeight="1">
      <c r="C182" s="18"/>
      <c r="D182" s="32"/>
      <c r="E182" s="32"/>
      <c r="F182" s="32"/>
      <c r="G182" s="32"/>
      <c r="H182" s="29"/>
      <c r="I182" s="30"/>
      <c r="J182" s="31"/>
      <c r="K182" s="28"/>
    </row>
    <row r="183" spans="3:11" s="31" customFormat="1" ht="76.5" customHeight="1">
      <c r="C183" s="39">
        <v>67</v>
      </c>
      <c r="D183" s="65" t="s">
        <v>83</v>
      </c>
      <c r="E183" s="65"/>
      <c r="F183" s="65"/>
      <c r="G183" s="65"/>
      <c r="H183" s="29"/>
      <c r="I183" s="30" t="s">
        <v>4</v>
      </c>
      <c r="J183" s="39"/>
      <c r="K183" s="28">
        <v>39049</v>
      </c>
    </row>
    <row r="184" spans="3:11" ht="9" customHeight="1">
      <c r="C184" s="18"/>
      <c r="D184" s="32"/>
      <c r="E184" s="32"/>
      <c r="F184" s="32"/>
      <c r="G184" s="32"/>
      <c r="H184" s="29"/>
      <c r="I184" s="30"/>
      <c r="J184" s="31"/>
      <c r="K184" s="28"/>
    </row>
    <row r="185" spans="3:11" ht="18">
      <c r="C185" s="39">
        <v>68</v>
      </c>
      <c r="D185" s="65" t="s">
        <v>53</v>
      </c>
      <c r="E185" s="65"/>
      <c r="F185" s="65"/>
      <c r="G185" s="65"/>
      <c r="H185" s="29"/>
      <c r="I185" s="30" t="s">
        <v>4</v>
      </c>
      <c r="J185" s="39"/>
      <c r="K185" s="28" t="s">
        <v>62</v>
      </c>
    </row>
    <row r="186" spans="3:11" ht="9" customHeight="1">
      <c r="C186" s="18"/>
      <c r="D186" s="32"/>
      <c r="E186" s="32"/>
      <c r="F186" s="32"/>
      <c r="G186" s="32"/>
      <c r="H186" s="29"/>
      <c r="I186" s="30"/>
      <c r="J186" s="31"/>
      <c r="K186" s="28"/>
    </row>
    <row r="187" spans="3:11" ht="18">
      <c r="C187" s="39">
        <v>69</v>
      </c>
      <c r="D187" s="65" t="s">
        <v>86</v>
      </c>
      <c r="E187" s="65"/>
      <c r="F187" s="65"/>
      <c r="G187" s="65"/>
      <c r="H187" s="29"/>
      <c r="I187" s="30" t="s">
        <v>4</v>
      </c>
      <c r="J187" s="39"/>
      <c r="K187" s="28" t="s">
        <v>62</v>
      </c>
    </row>
    <row r="188" spans="3:11">
      <c r="K188" s="31"/>
    </row>
    <row r="189" spans="3:11">
      <c r="K189" s="31"/>
    </row>
    <row r="190" spans="3:11">
      <c r="K190" s="31"/>
    </row>
  </sheetData>
  <mergeCells count="81">
    <mergeCell ref="D173:G173"/>
    <mergeCell ref="D63:G63"/>
    <mergeCell ref="D105:G105"/>
    <mergeCell ref="D71:G71"/>
    <mergeCell ref="D109:G109"/>
    <mergeCell ref="D131:G131"/>
    <mergeCell ref="D133:G133"/>
    <mergeCell ref="D141:G141"/>
    <mergeCell ref="D113:G113"/>
    <mergeCell ref="D143:G143"/>
    <mergeCell ref="D129:G129"/>
    <mergeCell ref="D87:G87"/>
    <mergeCell ref="D85:G85"/>
    <mergeCell ref="D93:G93"/>
    <mergeCell ref="B5:K5"/>
    <mergeCell ref="D53:G53"/>
    <mergeCell ref="D39:G39"/>
    <mergeCell ref="D51:G51"/>
    <mergeCell ref="D15:G15"/>
    <mergeCell ref="D19:G19"/>
    <mergeCell ref="D16:G16"/>
    <mergeCell ref="D18:G18"/>
    <mergeCell ref="D17:G17"/>
    <mergeCell ref="D34:G34"/>
    <mergeCell ref="D36:G36"/>
    <mergeCell ref="D167:G167"/>
    <mergeCell ref="D147:G147"/>
    <mergeCell ref="D153:G153"/>
    <mergeCell ref="D75:G75"/>
    <mergeCell ref="D77:G77"/>
    <mergeCell ref="D145:G145"/>
    <mergeCell ref="D155:G155"/>
    <mergeCell ref="D117:G117"/>
    <mergeCell ref="D103:G103"/>
    <mergeCell ref="D89:G89"/>
    <mergeCell ref="D95:G95"/>
    <mergeCell ref="D81:G81"/>
    <mergeCell ref="D91:G91"/>
    <mergeCell ref="D79:G79"/>
    <mergeCell ref="D83:G83"/>
    <mergeCell ref="D135:G135"/>
    <mergeCell ref="D35:G35"/>
    <mergeCell ref="D107:G107"/>
    <mergeCell ref="D119:G119"/>
    <mergeCell ref="D121:G121"/>
    <mergeCell ref="D65:G65"/>
    <mergeCell ref="D67:G67"/>
    <mergeCell ref="D59:G59"/>
    <mergeCell ref="D57:G57"/>
    <mergeCell ref="D99:G99"/>
    <mergeCell ref="D73:G73"/>
    <mergeCell ref="D61:G61"/>
    <mergeCell ref="D69:G69"/>
    <mergeCell ref="D37:G37"/>
    <mergeCell ref="D38:G38"/>
    <mergeCell ref="D55:G55"/>
    <mergeCell ref="D97:G97"/>
    <mergeCell ref="D101:G101"/>
    <mergeCell ref="D111:G111"/>
    <mergeCell ref="D115:G115"/>
    <mergeCell ref="D137:G137"/>
    <mergeCell ref="D151:G151"/>
    <mergeCell ref="D139:G139"/>
    <mergeCell ref="D125:G125"/>
    <mergeCell ref="D127:G127"/>
    <mergeCell ref="D181:G181"/>
    <mergeCell ref="D187:G187"/>
    <mergeCell ref="D123:G123"/>
    <mergeCell ref="D149:G149"/>
    <mergeCell ref="D175:G175"/>
    <mergeCell ref="D177:G177"/>
    <mergeCell ref="D179:G179"/>
    <mergeCell ref="D169:G169"/>
    <mergeCell ref="D157:G157"/>
    <mergeCell ref="D159:G159"/>
    <mergeCell ref="D161:G161"/>
    <mergeCell ref="D163:G163"/>
    <mergeCell ref="D185:G185"/>
    <mergeCell ref="D183:G183"/>
    <mergeCell ref="D171:G171"/>
    <mergeCell ref="D165:G165"/>
  </mergeCells>
  <printOptions horizontalCentered="1"/>
  <pageMargins left="0.25" right="0.25" top="0.5" bottom="0.5" header="0.3" footer="0.3"/>
  <pageSetup scale="61" fitToHeight="2" orientation="portrait" r:id="rId1"/>
  <headerFooter>
    <oddFooter>&amp;L&amp;"Century Gothic,Regular"&amp;12             DEVELOP | DESIGN | BUILD</oddFooter>
  </headerFooter>
  <rowBreaks count="1" manualBreakCount="1">
    <brk id="48"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Kent Rasmussen</dc:creator>
  <cp:lastModifiedBy>Pat Kirby</cp:lastModifiedBy>
  <cp:lastPrinted>2025-12-31T15:24:30Z</cp:lastPrinted>
  <dcterms:created xsi:type="dcterms:W3CDTF">2020-07-17T18:19:08Z</dcterms:created>
  <dcterms:modified xsi:type="dcterms:W3CDTF">2025-12-31T15:24:45Z</dcterms:modified>
</cp:coreProperties>
</file>