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8 Openings\Front Door\"/>
    </mc:Choice>
  </mc:AlternateContent>
  <xr:revisionPtr revIDLastSave="0" documentId="13_ncr:1_{B090EA01-BB62-4288-9652-8671538070E4}" xr6:coauthVersionLast="47" xr6:coauthVersionMax="47" xr10:uidLastSave="{00000000-0000-0000-0000-000000000000}"/>
  <bookViews>
    <workbookView xWindow="38280" yWindow="-120" windowWidth="29040" windowHeight="15720" xr2:uid="{EE5C5FF1-53B2-4B76-A215-64CE71DC4220}"/>
  </bookViews>
  <sheets>
    <sheet name="Sheet1" sheetId="4" r:id="rId1"/>
    <sheet name="Option #1" sheetId="1" r:id="rId2"/>
    <sheet name="Option #2" sheetId="2" r:id="rId3"/>
    <sheet name="Option #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5" i="4" l="1"/>
  <c r="C5" i="4"/>
  <c r="E45" i="4"/>
  <c r="B45" i="4" l="1"/>
  <c r="D45" i="4"/>
  <c r="N45" i="4" l="1"/>
  <c r="N46" i="4" s="1"/>
  <c r="M45" i="4"/>
  <c r="M46" i="4" s="1"/>
  <c r="L45" i="4"/>
  <c r="L46" i="4" s="1"/>
  <c r="K45" i="4"/>
  <c r="K46" i="4" s="1"/>
  <c r="B8" i="4"/>
  <c r="H45" i="4" s="1"/>
  <c r="H46" i="4" s="1"/>
  <c r="C46" i="4" l="1"/>
  <c r="B46" i="4"/>
  <c r="D46" i="4"/>
  <c r="F45" i="4"/>
  <c r="F46" i="4" s="1"/>
  <c r="G45" i="4"/>
  <c r="G46" i="4" s="1"/>
  <c r="C40" i="2"/>
  <c r="E40" i="2"/>
  <c r="E40" i="1"/>
  <c r="C40" i="1"/>
  <c r="D40" i="3"/>
  <c r="E40" i="3"/>
  <c r="C40" i="3"/>
  <c r="C38" i="1"/>
</calcChain>
</file>

<file path=xl/sharedStrings.xml><?xml version="1.0" encoding="utf-8"?>
<sst xmlns="http://schemas.openxmlformats.org/spreadsheetml/2006/main" count="561" uniqueCount="117">
  <si>
    <t>WOOD - Front Door Quote Comparison</t>
  </si>
  <si>
    <t>OPTION #1</t>
  </si>
  <si>
    <t>DOOR PANEL</t>
  </si>
  <si>
    <t>HARDWARE</t>
  </si>
  <si>
    <t>SIDELIGHTS</t>
  </si>
  <si>
    <t>GENERAL</t>
  </si>
  <si>
    <t>Exterior Trim Options</t>
  </si>
  <si>
    <t>Thickness (2-1/4")</t>
  </si>
  <si>
    <t>Jamb Size (6-9/16")</t>
  </si>
  <si>
    <t>Size (42" x 96")</t>
  </si>
  <si>
    <t>Material (Mahogany, Unfinished)</t>
  </si>
  <si>
    <t>Finish (Unfinished, Will be stained)</t>
  </si>
  <si>
    <t>Door Lever (TBD, but assume Emtek)</t>
  </si>
  <si>
    <t>Threshold (Black)</t>
  </si>
  <si>
    <t>Finish (Satin Brass)</t>
  </si>
  <si>
    <t>TRANSOM WINDOW</t>
  </si>
  <si>
    <t>TRANSOM PANEL</t>
  </si>
  <si>
    <t>Muntins (Wood)</t>
  </si>
  <si>
    <t>Size (15-1/2" x 96")</t>
  </si>
  <si>
    <t>Glass (Clear, Non-Beveled)</t>
  </si>
  <si>
    <t>Added Window Detail</t>
  </si>
  <si>
    <t>Raised Panels (Yes)</t>
  </si>
  <si>
    <t>Hinges (Black)</t>
  </si>
  <si>
    <t>Multipoint (Prep, Hardware by Others)</t>
  </si>
  <si>
    <t>PINECREST</t>
  </si>
  <si>
    <t>SE SMITH</t>
  </si>
  <si>
    <t>GRAND ENTRY</t>
  </si>
  <si>
    <t>OPTION #2</t>
  </si>
  <si>
    <t>OPTION #3</t>
  </si>
  <si>
    <t>Lead Time</t>
  </si>
  <si>
    <t>COST</t>
  </si>
  <si>
    <t>BUDGET</t>
  </si>
  <si>
    <t>VARIANCE</t>
  </si>
  <si>
    <t>Philippine Mahogany</t>
  </si>
  <si>
    <t>2-1/4"</t>
  </si>
  <si>
    <t>42" x 96"</t>
  </si>
  <si>
    <t>6-9/16"</t>
  </si>
  <si>
    <t>Yes</t>
  </si>
  <si>
    <t>Stained*</t>
  </si>
  <si>
    <t>WeatherStriping (Black)</t>
  </si>
  <si>
    <t>Clear, Non-Beveled</t>
  </si>
  <si>
    <t>Wood Muntin(Black)</t>
  </si>
  <si>
    <t>85-7/8" x 16" x 2-1/4"</t>
  </si>
  <si>
    <t>19-1/2" x 96" x 2-1/4"</t>
  </si>
  <si>
    <t>85-7/8" x 48" x 2-1/4"</t>
  </si>
  <si>
    <t>Yes, Hardware required</t>
  </si>
  <si>
    <t>Emtek Lever</t>
  </si>
  <si>
    <t>Hydrosill</t>
  </si>
  <si>
    <t>Satin Brass</t>
  </si>
  <si>
    <t>Black</t>
  </si>
  <si>
    <t>Bronze</t>
  </si>
  <si>
    <t>C15 Exterior Casing</t>
  </si>
  <si>
    <t xml:space="preserve">10 Weeks after CAD </t>
  </si>
  <si>
    <t>Veneered MDF Panel</t>
  </si>
  <si>
    <t>Size (50"x 93")</t>
  </si>
  <si>
    <t>Size (62"x 93")</t>
  </si>
  <si>
    <t>Size (15-1/2" x 108")</t>
  </si>
  <si>
    <t>Size (16" x 93")</t>
  </si>
  <si>
    <t>Size (28" x 93")</t>
  </si>
  <si>
    <t>Size (42" x 108")</t>
  </si>
  <si>
    <t>4 9/16"</t>
  </si>
  <si>
    <t>Raised Moulding</t>
  </si>
  <si>
    <t>43-1/2" x 109"</t>
  </si>
  <si>
    <t>Unfinished</t>
  </si>
  <si>
    <t>87" x 43-1/2"</t>
  </si>
  <si>
    <t>21-3/4" x 109"</t>
  </si>
  <si>
    <t>UnKnown</t>
  </si>
  <si>
    <t>Sapele Radius Bar SDL</t>
  </si>
  <si>
    <t xml:space="preserve">Sapele Std 1" Bar SDL </t>
  </si>
  <si>
    <t>87" x 20-1/2"</t>
  </si>
  <si>
    <t>Multipoint Mainframe Only</t>
  </si>
  <si>
    <t>N/A</t>
  </si>
  <si>
    <t xml:space="preserve">Nonimpact-Inswing Sill </t>
  </si>
  <si>
    <t>Bronze Anodized</t>
  </si>
  <si>
    <t>Matte Black</t>
  </si>
  <si>
    <t>Brickmold Casing (WM180s</t>
  </si>
  <si>
    <t xml:space="preserve">5/4 x 4 S4S Flat Mahogany </t>
  </si>
  <si>
    <t>Painting Black will Void the Warranty</t>
  </si>
  <si>
    <t>TBD</t>
  </si>
  <si>
    <t>1-3/4"</t>
  </si>
  <si>
    <t>15-16 Weeks</t>
  </si>
  <si>
    <t>?</t>
  </si>
  <si>
    <t>Front Door Budget Comparison</t>
  </si>
  <si>
    <t>Wood Residence</t>
  </si>
  <si>
    <t>Option 1 - 42x96</t>
  </si>
  <si>
    <t>Option 2 - 42x96</t>
  </si>
  <si>
    <t>Option 3 - 42x108</t>
  </si>
  <si>
    <t xml:space="preserve">Size </t>
  </si>
  <si>
    <t>42" x 108"</t>
  </si>
  <si>
    <t>v</t>
  </si>
  <si>
    <t>Multipoint Hardware Set</t>
  </si>
  <si>
    <t>Y</t>
  </si>
  <si>
    <t>85-7/8" x 28" x 2-1/4"</t>
  </si>
  <si>
    <t>Custom Muntin Design</t>
  </si>
  <si>
    <t>Pre-finished</t>
  </si>
  <si>
    <t>42"x108" (no warranty)</t>
  </si>
  <si>
    <t>Sapele, LVL Core</t>
  </si>
  <si>
    <t>By Others</t>
  </si>
  <si>
    <t>14-16 Weeks</t>
  </si>
  <si>
    <t>Pella</t>
  </si>
  <si>
    <t xml:space="preserve">Finished Ext. / Unfinished Int. </t>
  </si>
  <si>
    <t>19 1/2x95 1/2</t>
  </si>
  <si>
    <t>Y, Spiere, SN</t>
  </si>
  <si>
    <t>Clad</t>
  </si>
  <si>
    <t>8-10 Weeks</t>
  </si>
  <si>
    <t>16"</t>
  </si>
  <si>
    <t>28"</t>
  </si>
  <si>
    <t>19 1/2x107 1/2</t>
  </si>
  <si>
    <t>Front Door Budget</t>
  </si>
  <si>
    <t>Hardware Budget</t>
  </si>
  <si>
    <t>Paint Budget</t>
  </si>
  <si>
    <t>TOTAL BUDGET</t>
  </si>
  <si>
    <t>+ fee</t>
  </si>
  <si>
    <t>Midwest Iron</t>
  </si>
  <si>
    <t>All Options</t>
  </si>
  <si>
    <t>Iron</t>
  </si>
  <si>
    <t>Install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</si>
</sst>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5" xfId="0" applyBorder="1"/>
    <xf numFmtId="0" fontId="0" fillId="0" borderId="5" xfId="0" applyBorder="1" applyAlignment="1">
      <alignment horizontal="right"/>
    </xf>
    <xf numFmtId="0" fontId="1" fillId="0" borderId="5" xfId="0" applyFont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64" fontId="1" fillId="0" borderId="2" xfId="1" applyNumberFormat="1" applyFont="1" applyBorder="1" applyAlignment="1">
      <alignment horizontal="center" vertical="center"/>
    </xf>
    <xf numFmtId="164" fontId="1" fillId="0" borderId="4" xfId="1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/>
    <xf numFmtId="0" fontId="1" fillId="2" borderId="5" xfId="0" applyFont="1" applyFill="1" applyBorder="1"/>
    <xf numFmtId="0" fontId="3" fillId="0" borderId="0" xfId="0" applyFont="1"/>
    <xf numFmtId="14" fontId="0" fillId="0" borderId="0" xfId="0" applyNumberFormat="1" applyAlignment="1">
      <alignment horizontal="left"/>
    </xf>
    <xf numFmtId="44" fontId="1" fillId="0" borderId="0" xfId="1" applyFont="1"/>
    <xf numFmtId="0" fontId="2" fillId="0" borderId="0" xfId="0" applyFont="1" applyAlignment="1">
      <alignment horizontal="right"/>
    </xf>
    <xf numFmtId="0" fontId="1" fillId="2" borderId="12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14" xfId="0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8" fillId="0" borderId="0" xfId="0" applyFont="1" applyAlignment="1">
      <alignment horizontal="right"/>
    </xf>
    <xf numFmtId="44" fontId="5" fillId="0" borderId="0" xfId="1" applyFont="1"/>
    <xf numFmtId="0" fontId="8" fillId="0" borderId="1" xfId="0" applyFont="1" applyBorder="1" applyAlignment="1">
      <alignment horizontal="right"/>
    </xf>
    <xf numFmtId="44" fontId="5" fillId="0" borderId="1" xfId="1" applyFont="1" applyBorder="1"/>
    <xf numFmtId="0" fontId="9" fillId="0" borderId="0" xfId="0" applyFont="1"/>
    <xf numFmtId="0" fontId="9" fillId="0" borderId="6" xfId="0" applyFont="1" applyBorder="1" applyAlignment="1">
      <alignment horizontal="right"/>
    </xf>
    <xf numFmtId="164" fontId="9" fillId="0" borderId="6" xfId="0" applyNumberFormat="1" applyFont="1" applyBorder="1" applyAlignment="1">
      <alignment horizontal="center"/>
    </xf>
    <xf numFmtId="164" fontId="9" fillId="0" borderId="2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quotePrefix="1" applyFont="1" applyAlignment="1">
      <alignment horizontal="right"/>
    </xf>
    <xf numFmtId="164" fontId="1" fillId="0" borderId="4" xfId="0" applyNumberFormat="1" applyFont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44" fontId="0" fillId="0" borderId="0" xfId="0" applyNumberFormat="1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FBB6E-50A9-485F-95BA-4940AA4762BF}">
  <sheetPr>
    <pageSetUpPr fitToPage="1"/>
  </sheetPr>
  <dimension ref="A1:N46"/>
  <sheetViews>
    <sheetView tabSelected="1" workbookViewId="0">
      <selection activeCell="A4" sqref="A4"/>
    </sheetView>
  </sheetViews>
  <sheetFormatPr defaultRowHeight="14.5" x14ac:dyDescent="0.35"/>
  <cols>
    <col min="1" max="1" width="38.90625" bestFit="1" customWidth="1"/>
    <col min="2" max="3" width="15.36328125" bestFit="1" customWidth="1"/>
    <col min="4" max="4" width="16.6328125" bestFit="1" customWidth="1"/>
    <col min="5" max="5" width="16.6328125" customWidth="1"/>
    <col min="6" max="8" width="21.36328125" bestFit="1" customWidth="1"/>
    <col min="9" max="10" width="15.36328125" bestFit="1" customWidth="1"/>
    <col min="11" max="11" width="24.90625" bestFit="1" customWidth="1"/>
    <col min="12" max="12" width="24.7265625" bestFit="1" customWidth="1"/>
    <col min="13" max="14" width="24.7265625" customWidth="1"/>
  </cols>
  <sheetData>
    <row r="1" spans="1:14" ht="21" x14ac:dyDescent="0.5">
      <c r="A1" s="26" t="s">
        <v>82</v>
      </c>
      <c r="B1" s="26"/>
      <c r="C1" s="26"/>
      <c r="D1" s="26"/>
      <c r="E1" s="26"/>
    </row>
    <row r="2" spans="1:14" ht="16.5" customHeight="1" x14ac:dyDescent="0.35">
      <c r="A2" s="23" t="s">
        <v>83</v>
      </c>
      <c r="B2" s="23"/>
      <c r="C2" s="23"/>
      <c r="D2" s="23"/>
      <c r="E2" s="23"/>
      <c r="F2" s="24"/>
      <c r="G2" s="24"/>
      <c r="H2" s="24"/>
      <c r="I2" s="24"/>
      <c r="J2" s="24"/>
      <c r="K2" s="24"/>
      <c r="L2" s="24"/>
      <c r="M2" s="24"/>
      <c r="N2" s="24"/>
    </row>
    <row r="3" spans="1:14" ht="16.5" customHeight="1" x14ac:dyDescent="0.35">
      <c r="A3" s="27">
        <v>46279</v>
      </c>
      <c r="B3" s="27"/>
      <c r="C3" s="27"/>
      <c r="D3" s="27"/>
      <c r="E3" s="27"/>
      <c r="F3" s="24"/>
      <c r="G3" s="24"/>
      <c r="H3" s="24"/>
      <c r="I3" s="24"/>
      <c r="J3" s="24"/>
      <c r="K3" s="24"/>
      <c r="L3" s="24"/>
      <c r="M3" s="24"/>
      <c r="N3" s="24"/>
    </row>
    <row r="4" spans="1:14" ht="16" x14ac:dyDescent="0.4">
      <c r="B4" s="45" t="s">
        <v>116</v>
      </c>
      <c r="C4" s="46">
        <v>1680</v>
      </c>
    </row>
    <row r="5" spans="1:14" ht="16" x14ac:dyDescent="0.4">
      <c r="A5" s="45" t="s">
        <v>108</v>
      </c>
      <c r="B5" s="46">
        <v>22248</v>
      </c>
      <c r="C5" s="67">
        <f>B5+B6+C4</f>
        <v>25162</v>
      </c>
      <c r="D5" s="29"/>
      <c r="E5" s="29"/>
    </row>
    <row r="6" spans="1:14" ht="16" x14ac:dyDescent="0.4">
      <c r="A6" s="45" t="s">
        <v>109</v>
      </c>
      <c r="B6" s="46">
        <v>1234</v>
      </c>
      <c r="C6" s="67"/>
      <c r="D6" s="29"/>
      <c r="E6" s="29"/>
    </row>
    <row r="7" spans="1:14" ht="16" x14ac:dyDescent="0.4">
      <c r="A7" s="47" t="s">
        <v>110</v>
      </c>
      <c r="B7" s="48">
        <v>375</v>
      </c>
      <c r="C7" s="67"/>
      <c r="D7" s="29"/>
      <c r="E7" s="29"/>
    </row>
    <row r="8" spans="1:14" ht="16" x14ac:dyDescent="0.4">
      <c r="A8" s="29" t="s">
        <v>111</v>
      </c>
      <c r="B8" s="28">
        <f>SUM(B5:B7)</f>
        <v>23857</v>
      </c>
      <c r="C8" s="29"/>
      <c r="D8" s="29"/>
      <c r="E8" s="29"/>
    </row>
    <row r="9" spans="1:14" ht="16" x14ac:dyDescent="0.4">
      <c r="C9" s="29"/>
      <c r="D9" s="29"/>
      <c r="E9" s="29"/>
    </row>
    <row r="10" spans="1:14" x14ac:dyDescent="0.35">
      <c r="A10" s="2"/>
      <c r="B10" s="2"/>
      <c r="C10" s="2"/>
      <c r="D10" s="2"/>
      <c r="E10" s="2"/>
      <c r="F10" s="2"/>
    </row>
    <row r="11" spans="1:14" ht="16" x14ac:dyDescent="0.35">
      <c r="A11" s="7" t="s">
        <v>2</v>
      </c>
      <c r="B11" s="61" t="s">
        <v>99</v>
      </c>
      <c r="C11" s="62"/>
      <c r="D11" s="63"/>
      <c r="E11" s="30" t="s">
        <v>113</v>
      </c>
      <c r="F11" s="58" t="s">
        <v>24</v>
      </c>
      <c r="G11" s="59"/>
      <c r="H11" s="60"/>
      <c r="I11" s="58" t="s">
        <v>25</v>
      </c>
      <c r="J11" s="59"/>
      <c r="K11" s="60"/>
      <c r="L11" s="58" t="s">
        <v>26</v>
      </c>
      <c r="M11" s="59"/>
      <c r="N11" s="60"/>
    </row>
    <row r="12" spans="1:14" ht="16" x14ac:dyDescent="0.35">
      <c r="A12" s="25"/>
      <c r="B12" s="14" t="s">
        <v>84</v>
      </c>
      <c r="C12" s="14" t="s">
        <v>85</v>
      </c>
      <c r="D12" s="14" t="s">
        <v>86</v>
      </c>
      <c r="E12" s="14" t="s">
        <v>114</v>
      </c>
      <c r="F12" s="14" t="s">
        <v>84</v>
      </c>
      <c r="G12" s="14" t="s">
        <v>85</v>
      </c>
      <c r="H12" s="14" t="s">
        <v>86</v>
      </c>
      <c r="I12" s="14" t="s">
        <v>84</v>
      </c>
      <c r="J12" s="14" t="s">
        <v>85</v>
      </c>
      <c r="K12" s="14" t="s">
        <v>86</v>
      </c>
      <c r="L12" s="14" t="s">
        <v>84</v>
      </c>
      <c r="M12" s="14" t="s">
        <v>85</v>
      </c>
      <c r="N12" s="14" t="s">
        <v>86</v>
      </c>
    </row>
    <row r="13" spans="1:14" x14ac:dyDescent="0.35">
      <c r="A13" s="5" t="s">
        <v>10</v>
      </c>
      <c r="B13" s="31"/>
      <c r="C13" s="31"/>
      <c r="D13" s="31"/>
      <c r="E13" s="31" t="s">
        <v>115</v>
      </c>
      <c r="F13" s="37" t="s">
        <v>33</v>
      </c>
      <c r="G13" s="37" t="s">
        <v>33</v>
      </c>
      <c r="H13" s="37" t="s">
        <v>33</v>
      </c>
      <c r="I13" s="37" t="s">
        <v>71</v>
      </c>
      <c r="J13" s="37" t="s">
        <v>71</v>
      </c>
      <c r="K13" s="37" t="s">
        <v>96</v>
      </c>
      <c r="L13" s="37"/>
      <c r="M13" s="37"/>
      <c r="N13" s="37"/>
    </row>
    <row r="14" spans="1:14" x14ac:dyDescent="0.35">
      <c r="A14" s="5" t="s">
        <v>87</v>
      </c>
      <c r="B14" s="31" t="s">
        <v>35</v>
      </c>
      <c r="C14" s="31" t="s">
        <v>35</v>
      </c>
      <c r="D14" s="31" t="s">
        <v>88</v>
      </c>
      <c r="E14" s="31"/>
      <c r="F14" s="38" t="s">
        <v>35</v>
      </c>
      <c r="G14" s="38" t="s">
        <v>35</v>
      </c>
      <c r="H14" s="38" t="s">
        <v>95</v>
      </c>
      <c r="I14" s="38" t="s">
        <v>71</v>
      </c>
      <c r="J14" s="38" t="s">
        <v>71</v>
      </c>
      <c r="K14" s="38" t="s">
        <v>62</v>
      </c>
      <c r="L14" s="38"/>
      <c r="M14" s="38"/>
      <c r="N14" s="38"/>
    </row>
    <row r="15" spans="1:14" x14ac:dyDescent="0.35">
      <c r="A15" s="5" t="s">
        <v>7</v>
      </c>
      <c r="B15" s="31" t="s">
        <v>81</v>
      </c>
      <c r="C15" s="31" t="s">
        <v>81</v>
      </c>
      <c r="D15" s="31" t="s">
        <v>81</v>
      </c>
      <c r="E15" s="31"/>
      <c r="F15" s="38" t="s">
        <v>34</v>
      </c>
      <c r="G15" s="38" t="s">
        <v>34</v>
      </c>
      <c r="H15" s="38" t="s">
        <v>34</v>
      </c>
      <c r="I15" s="38" t="s">
        <v>71</v>
      </c>
      <c r="J15" s="38" t="s">
        <v>71</v>
      </c>
      <c r="K15" s="38" t="s">
        <v>34</v>
      </c>
      <c r="L15" s="38" t="s">
        <v>79</v>
      </c>
      <c r="M15" s="38" t="s">
        <v>79</v>
      </c>
      <c r="N15" s="38" t="s">
        <v>34</v>
      </c>
    </row>
    <row r="16" spans="1:14" x14ac:dyDescent="0.35">
      <c r="A16" s="5" t="s">
        <v>8</v>
      </c>
      <c r="B16" s="31" t="s">
        <v>91</v>
      </c>
      <c r="C16" s="31" t="s">
        <v>91</v>
      </c>
      <c r="D16" s="31" t="s">
        <v>91</v>
      </c>
      <c r="E16" s="31"/>
      <c r="F16" s="38" t="s">
        <v>36</v>
      </c>
      <c r="G16" s="38" t="s">
        <v>36</v>
      </c>
      <c r="H16" s="38" t="s">
        <v>36</v>
      </c>
      <c r="I16" s="38" t="s">
        <v>71</v>
      </c>
      <c r="J16" s="38" t="s">
        <v>71</v>
      </c>
      <c r="K16" s="38" t="s">
        <v>60</v>
      </c>
      <c r="L16" s="38"/>
      <c r="M16" s="38"/>
      <c r="N16" s="38"/>
    </row>
    <row r="17" spans="1:14" x14ac:dyDescent="0.35">
      <c r="A17" s="5" t="s">
        <v>21</v>
      </c>
      <c r="B17" s="31"/>
      <c r="C17" s="31"/>
      <c r="D17" s="31"/>
      <c r="E17" s="31"/>
      <c r="F17" s="38" t="s">
        <v>37</v>
      </c>
      <c r="G17" s="38" t="s">
        <v>37</v>
      </c>
      <c r="H17" s="38" t="s">
        <v>37</v>
      </c>
      <c r="I17" s="38" t="s">
        <v>71</v>
      </c>
      <c r="J17" s="38" t="s">
        <v>71</v>
      </c>
      <c r="K17" s="38" t="s">
        <v>61</v>
      </c>
      <c r="L17" s="38"/>
      <c r="M17" s="38"/>
      <c r="N17" s="38"/>
    </row>
    <row r="18" spans="1:14" ht="29" x14ac:dyDescent="0.35">
      <c r="A18" s="5" t="s">
        <v>11</v>
      </c>
      <c r="B18" s="32" t="s">
        <v>100</v>
      </c>
      <c r="C18" s="32" t="s">
        <v>100</v>
      </c>
      <c r="D18" s="32" t="s">
        <v>100</v>
      </c>
      <c r="E18" s="32"/>
      <c r="F18" s="38" t="s">
        <v>94</v>
      </c>
      <c r="G18" s="38" t="s">
        <v>94</v>
      </c>
      <c r="H18" s="38" t="s">
        <v>94</v>
      </c>
      <c r="I18" s="38" t="s">
        <v>71</v>
      </c>
      <c r="J18" s="38" t="s">
        <v>71</v>
      </c>
      <c r="K18" s="38" t="s">
        <v>63</v>
      </c>
      <c r="L18" s="39" t="s">
        <v>77</v>
      </c>
      <c r="M18" s="39" t="s">
        <v>77</v>
      </c>
      <c r="N18" s="39" t="s">
        <v>77</v>
      </c>
    </row>
    <row r="19" spans="1:14" x14ac:dyDescent="0.35">
      <c r="A19" s="4"/>
      <c r="B19" s="31"/>
      <c r="C19" s="31"/>
      <c r="D19" s="31"/>
      <c r="E19" s="31"/>
      <c r="F19" s="38"/>
      <c r="G19" s="38"/>
      <c r="H19" s="38"/>
      <c r="I19" s="38"/>
      <c r="J19" s="38"/>
      <c r="K19" s="38"/>
      <c r="L19" s="38"/>
      <c r="M19" s="38"/>
      <c r="N19" s="38"/>
    </row>
    <row r="20" spans="1:14" x14ac:dyDescent="0.35">
      <c r="A20" s="7" t="s">
        <v>15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1:14" x14ac:dyDescent="0.35">
      <c r="A21" s="5" t="s">
        <v>19</v>
      </c>
      <c r="B21" s="31" t="s">
        <v>91</v>
      </c>
      <c r="C21" s="31" t="s">
        <v>91</v>
      </c>
      <c r="D21" s="31" t="s">
        <v>91</v>
      </c>
      <c r="E21" s="31"/>
      <c r="F21" s="38" t="s">
        <v>40</v>
      </c>
      <c r="G21" s="38" t="s">
        <v>40</v>
      </c>
      <c r="H21" s="38"/>
      <c r="I21" s="38" t="s">
        <v>71</v>
      </c>
      <c r="J21" s="38" t="s">
        <v>71</v>
      </c>
      <c r="K21" s="38" t="s">
        <v>64</v>
      </c>
      <c r="L21" s="38"/>
      <c r="M21" s="38"/>
      <c r="N21" s="38"/>
    </row>
    <row r="22" spans="1:14" x14ac:dyDescent="0.35">
      <c r="A22" s="5" t="s">
        <v>17</v>
      </c>
      <c r="B22" s="31" t="s">
        <v>91</v>
      </c>
      <c r="C22" s="31" t="s">
        <v>91</v>
      </c>
      <c r="D22" s="31" t="s">
        <v>91</v>
      </c>
      <c r="E22" s="31"/>
      <c r="F22" s="38" t="s">
        <v>41</v>
      </c>
      <c r="G22" s="38" t="s">
        <v>41</v>
      </c>
      <c r="H22" s="38" t="s">
        <v>40</v>
      </c>
      <c r="I22" s="38" t="s">
        <v>71</v>
      </c>
      <c r="J22" s="38" t="s">
        <v>71</v>
      </c>
      <c r="K22" s="38" t="s">
        <v>40</v>
      </c>
      <c r="L22" s="38"/>
      <c r="M22" s="38"/>
      <c r="N22" s="38"/>
    </row>
    <row r="23" spans="1:14" x14ac:dyDescent="0.35">
      <c r="A23" s="5" t="s">
        <v>55</v>
      </c>
      <c r="B23" s="31" t="s">
        <v>91</v>
      </c>
      <c r="C23" s="31" t="s">
        <v>91</v>
      </c>
      <c r="D23" s="31" t="s">
        <v>91</v>
      </c>
      <c r="E23" s="31"/>
      <c r="F23" s="38" t="s">
        <v>44</v>
      </c>
      <c r="G23" s="38" t="s">
        <v>44</v>
      </c>
      <c r="H23" s="38" t="s">
        <v>41</v>
      </c>
      <c r="I23" s="38" t="s">
        <v>71</v>
      </c>
      <c r="J23" s="38" t="s">
        <v>71</v>
      </c>
      <c r="K23" s="38" t="s">
        <v>68</v>
      </c>
      <c r="L23" s="38"/>
      <c r="M23" s="38"/>
      <c r="N23" s="38"/>
    </row>
    <row r="24" spans="1:14" x14ac:dyDescent="0.35">
      <c r="A24" s="4"/>
      <c r="B24" s="31"/>
      <c r="C24" s="31"/>
      <c r="D24" s="31"/>
      <c r="E24" s="31"/>
      <c r="F24" s="38"/>
      <c r="G24" s="38"/>
      <c r="H24" s="38"/>
      <c r="I24" s="38"/>
      <c r="J24" s="38"/>
      <c r="K24" s="38"/>
      <c r="L24" s="38"/>
      <c r="M24" s="38"/>
      <c r="N24" s="38"/>
    </row>
    <row r="25" spans="1:14" x14ac:dyDescent="0.35">
      <c r="A25" s="7" t="s">
        <v>16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1:14" x14ac:dyDescent="0.35">
      <c r="A26" s="5" t="s">
        <v>57</v>
      </c>
      <c r="B26" s="31" t="s">
        <v>105</v>
      </c>
      <c r="C26" s="31" t="s">
        <v>106</v>
      </c>
      <c r="D26" s="31" t="s">
        <v>105</v>
      </c>
      <c r="E26" s="31"/>
      <c r="F26" s="38" t="s">
        <v>42</v>
      </c>
      <c r="G26" s="38" t="s">
        <v>92</v>
      </c>
      <c r="H26" s="38"/>
      <c r="I26" s="38" t="s">
        <v>71</v>
      </c>
      <c r="J26" s="38" t="s">
        <v>71</v>
      </c>
      <c r="K26" s="38" t="s">
        <v>69</v>
      </c>
      <c r="L26" s="38"/>
      <c r="M26" s="38"/>
      <c r="N26" s="38"/>
    </row>
    <row r="27" spans="1:14" x14ac:dyDescent="0.35">
      <c r="A27" s="5" t="s">
        <v>21</v>
      </c>
      <c r="B27" s="31" t="s">
        <v>81</v>
      </c>
      <c r="C27" s="31" t="s">
        <v>81</v>
      </c>
      <c r="D27" s="31" t="s">
        <v>81</v>
      </c>
      <c r="E27" s="31"/>
      <c r="F27" s="38" t="s">
        <v>37</v>
      </c>
      <c r="G27" s="38" t="s">
        <v>37</v>
      </c>
      <c r="H27" s="38" t="s">
        <v>37</v>
      </c>
      <c r="I27" s="38" t="s">
        <v>71</v>
      </c>
      <c r="J27" s="38" t="s">
        <v>71</v>
      </c>
      <c r="K27" s="38" t="s">
        <v>37</v>
      </c>
      <c r="L27" s="38"/>
      <c r="M27" s="38"/>
      <c r="N27" s="38"/>
    </row>
    <row r="28" spans="1:14" x14ac:dyDescent="0.35">
      <c r="A28" s="6"/>
      <c r="B28" s="34"/>
      <c r="C28" s="34"/>
      <c r="D28" s="34"/>
      <c r="E28" s="34"/>
      <c r="F28" s="38"/>
      <c r="G28" s="38"/>
      <c r="H28" s="38"/>
      <c r="I28" s="38"/>
      <c r="J28" s="38"/>
      <c r="K28" s="38"/>
      <c r="L28" s="38"/>
      <c r="M28" s="38"/>
      <c r="N28" s="38"/>
    </row>
    <row r="29" spans="1:14" x14ac:dyDescent="0.35">
      <c r="A29" s="8" t="s">
        <v>4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</row>
    <row r="30" spans="1:14" x14ac:dyDescent="0.35">
      <c r="A30" s="5" t="s">
        <v>18</v>
      </c>
      <c r="B30" s="31" t="s">
        <v>101</v>
      </c>
      <c r="C30" s="31" t="s">
        <v>101</v>
      </c>
      <c r="D30" s="31" t="s">
        <v>107</v>
      </c>
      <c r="E30" s="31"/>
      <c r="F30" s="38" t="s">
        <v>43</v>
      </c>
      <c r="G30" s="38" t="s">
        <v>43</v>
      </c>
      <c r="H30" s="38"/>
      <c r="I30" s="38" t="s">
        <v>71</v>
      </c>
      <c r="J30" s="38" t="s">
        <v>71</v>
      </c>
      <c r="K30" s="38" t="s">
        <v>65</v>
      </c>
      <c r="L30" s="38"/>
      <c r="M30" s="38"/>
      <c r="N30" s="38"/>
    </row>
    <row r="31" spans="1:14" x14ac:dyDescent="0.35">
      <c r="A31" s="5" t="s">
        <v>20</v>
      </c>
      <c r="B31" s="31" t="s">
        <v>91</v>
      </c>
      <c r="C31" s="31" t="s">
        <v>91</v>
      </c>
      <c r="D31" s="31" t="s">
        <v>91</v>
      </c>
      <c r="E31" s="31"/>
      <c r="F31" s="38" t="s">
        <v>37</v>
      </c>
      <c r="G31" s="38" t="s">
        <v>37</v>
      </c>
      <c r="H31" s="38" t="s">
        <v>37</v>
      </c>
      <c r="I31" s="38" t="s">
        <v>71</v>
      </c>
      <c r="J31" s="38" t="s">
        <v>71</v>
      </c>
      <c r="K31" s="40" t="s">
        <v>66</v>
      </c>
      <c r="L31" s="38"/>
      <c r="M31" s="38"/>
      <c r="N31" s="38"/>
    </row>
    <row r="32" spans="1:14" x14ac:dyDescent="0.35">
      <c r="A32" s="5" t="s">
        <v>19</v>
      </c>
      <c r="B32" s="31" t="s">
        <v>91</v>
      </c>
      <c r="C32" s="31" t="s">
        <v>91</v>
      </c>
      <c r="D32" s="31" t="s">
        <v>91</v>
      </c>
      <c r="E32" s="31"/>
      <c r="F32" s="38" t="s">
        <v>40</v>
      </c>
      <c r="G32" s="38" t="s">
        <v>40</v>
      </c>
      <c r="H32" s="38" t="s">
        <v>40</v>
      </c>
      <c r="I32" s="38" t="s">
        <v>71</v>
      </c>
      <c r="J32" s="38" t="s">
        <v>71</v>
      </c>
      <c r="K32" s="38" t="s">
        <v>40</v>
      </c>
      <c r="L32" s="38"/>
      <c r="M32" s="38"/>
      <c r="N32" s="38"/>
    </row>
    <row r="33" spans="1:14" x14ac:dyDescent="0.35">
      <c r="A33" s="5" t="s">
        <v>93</v>
      </c>
      <c r="B33" s="31" t="s">
        <v>91</v>
      </c>
      <c r="C33" s="31" t="s">
        <v>91</v>
      </c>
      <c r="D33" s="31" t="s">
        <v>91</v>
      </c>
      <c r="E33" s="31"/>
      <c r="F33" s="38" t="s">
        <v>41</v>
      </c>
      <c r="G33" s="38" t="s">
        <v>41</v>
      </c>
      <c r="H33" s="38" t="s">
        <v>41</v>
      </c>
      <c r="I33" s="38" t="s">
        <v>71</v>
      </c>
      <c r="J33" s="38" t="s">
        <v>71</v>
      </c>
      <c r="K33" s="38" t="s">
        <v>67</v>
      </c>
      <c r="L33" s="38"/>
      <c r="M33" s="38"/>
      <c r="N33" s="38"/>
    </row>
    <row r="34" spans="1:14" x14ac:dyDescent="0.35">
      <c r="A34" s="8" t="s">
        <v>3</v>
      </c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4"/>
    </row>
    <row r="35" spans="1:14" x14ac:dyDescent="0.35">
      <c r="A35" s="5" t="s">
        <v>23</v>
      </c>
      <c r="B35" s="31" t="s">
        <v>91</v>
      </c>
      <c r="C35" s="31" t="s">
        <v>91</v>
      </c>
      <c r="D35" s="31" t="s">
        <v>91</v>
      </c>
      <c r="E35" s="31"/>
      <c r="F35" s="38" t="s">
        <v>45</v>
      </c>
      <c r="G35" s="38" t="s">
        <v>45</v>
      </c>
      <c r="H35" s="38" t="s">
        <v>45</v>
      </c>
      <c r="I35" s="38" t="s">
        <v>71</v>
      </c>
      <c r="J35" s="38" t="s">
        <v>71</v>
      </c>
      <c r="K35" s="38" t="s">
        <v>91</v>
      </c>
      <c r="L35" s="38" t="s">
        <v>37</v>
      </c>
      <c r="M35" s="38" t="s">
        <v>37</v>
      </c>
      <c r="N35" s="38" t="s">
        <v>37</v>
      </c>
    </row>
    <row r="36" spans="1:14" x14ac:dyDescent="0.35">
      <c r="A36" s="5" t="s">
        <v>90</v>
      </c>
      <c r="B36" s="31" t="s">
        <v>102</v>
      </c>
      <c r="C36" s="31" t="s">
        <v>102</v>
      </c>
      <c r="D36" s="31" t="s">
        <v>102</v>
      </c>
      <c r="E36" s="31"/>
      <c r="F36" s="38" t="s">
        <v>91</v>
      </c>
      <c r="G36" s="38" t="s">
        <v>91</v>
      </c>
      <c r="H36" s="38" t="s">
        <v>91</v>
      </c>
      <c r="I36" s="38"/>
      <c r="J36" s="38"/>
      <c r="K36" s="38" t="s">
        <v>97</v>
      </c>
      <c r="L36" s="38"/>
      <c r="M36" s="38"/>
      <c r="N36" s="38"/>
    </row>
    <row r="37" spans="1:14" x14ac:dyDescent="0.35">
      <c r="A37" s="5" t="s">
        <v>13</v>
      </c>
      <c r="B37" s="31" t="s">
        <v>91</v>
      </c>
      <c r="C37" s="31" t="s">
        <v>91</v>
      </c>
      <c r="D37" s="31" t="s">
        <v>91</v>
      </c>
      <c r="E37" s="31"/>
      <c r="F37" s="38" t="s">
        <v>47</v>
      </c>
      <c r="G37" s="38" t="s">
        <v>47</v>
      </c>
      <c r="H37" s="38" t="s">
        <v>47</v>
      </c>
      <c r="I37" s="38" t="s">
        <v>71</v>
      </c>
      <c r="J37" s="38" t="s">
        <v>71</v>
      </c>
      <c r="K37" s="39" t="s">
        <v>72</v>
      </c>
      <c r="L37" s="38" t="s">
        <v>63</v>
      </c>
      <c r="M37" s="38" t="s">
        <v>63</v>
      </c>
      <c r="N37" s="38" t="s">
        <v>63</v>
      </c>
    </row>
    <row r="38" spans="1:14" x14ac:dyDescent="0.35">
      <c r="A38" s="5" t="s">
        <v>14</v>
      </c>
      <c r="B38" s="31" t="s">
        <v>78</v>
      </c>
      <c r="C38" s="31" t="s">
        <v>78</v>
      </c>
      <c r="D38" s="31" t="s">
        <v>78</v>
      </c>
      <c r="E38" s="31"/>
      <c r="F38" s="38" t="s">
        <v>48</v>
      </c>
      <c r="G38" s="38" t="s">
        <v>48</v>
      </c>
      <c r="H38" s="38" t="s">
        <v>48</v>
      </c>
      <c r="I38" s="38" t="s">
        <v>71</v>
      </c>
      <c r="J38" s="38" t="s">
        <v>71</v>
      </c>
      <c r="K38" s="38" t="s">
        <v>73</v>
      </c>
      <c r="L38" s="38" t="s">
        <v>78</v>
      </c>
      <c r="M38" s="38" t="s">
        <v>78</v>
      </c>
      <c r="N38" s="38" t="s">
        <v>78</v>
      </c>
    </row>
    <row r="39" spans="1:14" x14ac:dyDescent="0.35">
      <c r="A39" s="5" t="s">
        <v>22</v>
      </c>
      <c r="B39" s="31" t="s">
        <v>91</v>
      </c>
      <c r="C39" s="31" t="s">
        <v>91</v>
      </c>
      <c r="D39" s="31" t="s">
        <v>91</v>
      </c>
      <c r="E39" s="31"/>
      <c r="F39" s="38" t="s">
        <v>49</v>
      </c>
      <c r="G39" s="38" t="s">
        <v>49</v>
      </c>
      <c r="H39" s="38" t="s">
        <v>49</v>
      </c>
      <c r="I39" s="38" t="s">
        <v>71</v>
      </c>
      <c r="J39" s="38" t="s">
        <v>71</v>
      </c>
      <c r="K39" s="38" t="s">
        <v>74</v>
      </c>
      <c r="L39" s="38" t="s">
        <v>49</v>
      </c>
      <c r="M39" s="38" t="s">
        <v>49</v>
      </c>
      <c r="N39" s="38" t="s">
        <v>49</v>
      </c>
    </row>
    <row r="40" spans="1:14" x14ac:dyDescent="0.35">
      <c r="A40" s="5" t="s">
        <v>39</v>
      </c>
      <c r="B40" s="31" t="s">
        <v>91</v>
      </c>
      <c r="C40" s="31" t="s">
        <v>91</v>
      </c>
      <c r="D40" s="31" t="s">
        <v>91</v>
      </c>
      <c r="E40" s="31"/>
      <c r="F40" s="38" t="s">
        <v>50</v>
      </c>
      <c r="G40" s="38" t="s">
        <v>50</v>
      </c>
      <c r="H40" s="38" t="s">
        <v>50</v>
      </c>
      <c r="I40" s="38" t="s">
        <v>71</v>
      </c>
      <c r="J40" s="38" t="s">
        <v>71</v>
      </c>
      <c r="K40" s="38" t="s">
        <v>49</v>
      </c>
      <c r="L40" s="38" t="s">
        <v>37</v>
      </c>
      <c r="M40" s="38" t="s">
        <v>37</v>
      </c>
      <c r="N40" s="38" t="s">
        <v>37</v>
      </c>
    </row>
    <row r="41" spans="1:14" x14ac:dyDescent="0.35">
      <c r="A41" s="8" t="s">
        <v>5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x14ac:dyDescent="0.35">
      <c r="A42" s="5" t="s">
        <v>6</v>
      </c>
      <c r="B42" s="31" t="s">
        <v>103</v>
      </c>
      <c r="C42" s="31" t="s">
        <v>103</v>
      </c>
      <c r="D42" s="31" t="s">
        <v>103</v>
      </c>
      <c r="E42" s="31"/>
      <c r="F42" s="38" t="s">
        <v>51</v>
      </c>
      <c r="G42" s="38" t="s">
        <v>51</v>
      </c>
      <c r="H42" s="38" t="s">
        <v>51</v>
      </c>
      <c r="I42" s="38" t="s">
        <v>71</v>
      </c>
      <c r="J42" s="38" t="s">
        <v>71</v>
      </c>
      <c r="K42" s="38" t="s">
        <v>75</v>
      </c>
      <c r="L42" s="38" t="s">
        <v>76</v>
      </c>
      <c r="M42" s="38" t="s">
        <v>76</v>
      </c>
      <c r="N42" s="38" t="s">
        <v>76</v>
      </c>
    </row>
    <row r="43" spans="1:14" ht="15" thickBot="1" x14ac:dyDescent="0.4">
      <c r="A43" s="35" t="s">
        <v>29</v>
      </c>
      <c r="B43" s="36" t="s">
        <v>104</v>
      </c>
      <c r="C43" s="36" t="s">
        <v>104</v>
      </c>
      <c r="D43" s="36" t="s">
        <v>104</v>
      </c>
      <c r="E43" s="36"/>
      <c r="F43" s="41" t="s">
        <v>52</v>
      </c>
      <c r="G43" s="41" t="s">
        <v>52</v>
      </c>
      <c r="H43" s="41" t="s">
        <v>52</v>
      </c>
      <c r="I43" s="41" t="s">
        <v>71</v>
      </c>
      <c r="J43" s="41" t="s">
        <v>71</v>
      </c>
      <c r="K43" s="41" t="s">
        <v>98</v>
      </c>
      <c r="L43" s="41" t="s">
        <v>80</v>
      </c>
      <c r="M43" s="41" t="s">
        <v>80</v>
      </c>
      <c r="N43" s="41" t="s">
        <v>80</v>
      </c>
    </row>
    <row r="44" spans="1:14" x14ac:dyDescent="0.35">
      <c r="A44" s="10" t="s">
        <v>30</v>
      </c>
      <c r="B44" s="53">
        <v>37804</v>
      </c>
      <c r="C44" s="53">
        <v>36748</v>
      </c>
      <c r="D44" s="54">
        <v>36619</v>
      </c>
      <c r="E44" s="57">
        <v>22248</v>
      </c>
      <c r="F44" s="20">
        <v>32384</v>
      </c>
      <c r="G44" s="20">
        <v>31554</v>
      </c>
      <c r="H44" s="20">
        <v>32213</v>
      </c>
      <c r="I44" s="22" t="s">
        <v>71</v>
      </c>
      <c r="J44" s="18" t="s">
        <v>71</v>
      </c>
      <c r="K44" s="20">
        <v>29040.11</v>
      </c>
      <c r="L44" s="20">
        <v>32046.5</v>
      </c>
      <c r="M44" s="20">
        <v>32046.5</v>
      </c>
      <c r="N44" s="20">
        <v>40071.5</v>
      </c>
    </row>
    <row r="45" spans="1:14" s="49" customFormat="1" ht="13" x14ac:dyDescent="0.3">
      <c r="A45" s="50" t="s">
        <v>32</v>
      </c>
      <c r="B45" s="51">
        <f>B44-C5</f>
        <v>12642</v>
      </c>
      <c r="C45" s="51">
        <f>C44-C5</f>
        <v>11586</v>
      </c>
      <c r="D45" s="51">
        <f>D44-C5</f>
        <v>11457</v>
      </c>
      <c r="E45" s="51">
        <f>E44-B5</f>
        <v>0</v>
      </c>
      <c r="F45" s="52">
        <f>F44-B8</f>
        <v>8527</v>
      </c>
      <c r="G45" s="52">
        <f>G44-B8</f>
        <v>7697</v>
      </c>
      <c r="H45" s="52">
        <f>H44-B8</f>
        <v>8356</v>
      </c>
      <c r="I45" s="52"/>
      <c r="J45" s="52"/>
      <c r="K45" s="52">
        <f>K44-B5</f>
        <v>6792.1100000000006</v>
      </c>
      <c r="L45" s="52">
        <f>L44-B5</f>
        <v>9798.5</v>
      </c>
      <c r="M45" s="52">
        <f>M44-B5</f>
        <v>9798.5</v>
      </c>
      <c r="N45" s="52">
        <f>N44-B5</f>
        <v>17823.5</v>
      </c>
    </row>
    <row r="46" spans="1:14" x14ac:dyDescent="0.35">
      <c r="A46" s="56" t="s">
        <v>112</v>
      </c>
      <c r="B46" s="55">
        <f>B45*1.18</f>
        <v>14917.56</v>
      </c>
      <c r="C46" s="55">
        <f t="shared" ref="C46:N46" si="0">C45*1.18</f>
        <v>13671.48</v>
      </c>
      <c r="D46" s="55">
        <f t="shared" si="0"/>
        <v>13519.259999999998</v>
      </c>
      <c r="E46" s="55"/>
      <c r="F46" s="55">
        <f t="shared" si="0"/>
        <v>10061.859999999999</v>
      </c>
      <c r="G46" s="55">
        <f t="shared" si="0"/>
        <v>9082.4599999999991</v>
      </c>
      <c r="H46" s="55">
        <f t="shared" si="0"/>
        <v>9860.08</v>
      </c>
      <c r="I46" s="55"/>
      <c r="J46" s="55"/>
      <c r="K46" s="55">
        <f t="shared" si="0"/>
        <v>8014.6898000000001</v>
      </c>
      <c r="L46" s="55">
        <f t="shared" si="0"/>
        <v>11562.23</v>
      </c>
      <c r="M46" s="55">
        <f t="shared" si="0"/>
        <v>11562.23</v>
      </c>
      <c r="N46" s="55">
        <f t="shared" si="0"/>
        <v>21031.73</v>
      </c>
    </row>
  </sheetData>
  <mergeCells count="5">
    <mergeCell ref="F11:H11"/>
    <mergeCell ref="L11:N11"/>
    <mergeCell ref="I11:K11"/>
    <mergeCell ref="B11:D11"/>
    <mergeCell ref="C5:C7"/>
  </mergeCells>
  <conditionalFormatting sqref="I45:J45">
    <cfRule type="cellIs" dxfId="7" priority="11" operator="lessThan">
      <formula>0</formula>
    </cfRule>
    <cfRule type="cellIs" dxfId="6" priority="12" operator="greaterThan">
      <formula>0</formula>
    </cfRule>
  </conditionalFormatting>
  <pageMargins left="0.7" right="0.7" top="0.75" bottom="0.75" header="0.3" footer="0.3"/>
  <pageSetup paperSize="3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5A63C-1270-488A-AE73-B3D0B2FB5391}">
  <sheetPr>
    <pageSetUpPr fitToPage="1"/>
  </sheetPr>
  <dimension ref="B1:E40"/>
  <sheetViews>
    <sheetView workbookViewId="0">
      <selection sqref="A1:XFD1048576"/>
    </sheetView>
  </sheetViews>
  <sheetFormatPr defaultRowHeight="14.5" x14ac:dyDescent="0.35"/>
  <cols>
    <col min="2" max="2" width="35" bestFit="1" customWidth="1"/>
    <col min="3" max="3" width="22.453125" bestFit="1" customWidth="1"/>
    <col min="4" max="4" width="19.81640625" bestFit="1" customWidth="1"/>
    <col min="5" max="5" width="24.7265625" bestFit="1" customWidth="1"/>
  </cols>
  <sheetData>
    <row r="1" spans="2:5" ht="15" thickBot="1" x14ac:dyDescent="0.4"/>
    <row r="2" spans="2:5" ht="21.5" thickBot="1" x14ac:dyDescent="0.55000000000000004">
      <c r="B2" s="64" t="s">
        <v>0</v>
      </c>
      <c r="C2" s="65"/>
      <c r="D2" s="65"/>
      <c r="E2" s="66"/>
    </row>
    <row r="4" spans="2:5" ht="16" x14ac:dyDescent="0.4">
      <c r="B4" s="1" t="s">
        <v>1</v>
      </c>
    </row>
    <row r="5" spans="2:5" x14ac:dyDescent="0.35">
      <c r="B5" s="2"/>
      <c r="C5" s="2"/>
    </row>
    <row r="6" spans="2:5" ht="16" x14ac:dyDescent="0.35">
      <c r="B6" s="7" t="s">
        <v>2</v>
      </c>
      <c r="C6" s="14" t="s">
        <v>24</v>
      </c>
      <c r="D6" s="14" t="s">
        <v>25</v>
      </c>
      <c r="E6" s="14" t="s">
        <v>26</v>
      </c>
    </row>
    <row r="7" spans="2:5" x14ac:dyDescent="0.35">
      <c r="B7" s="5" t="s">
        <v>10</v>
      </c>
      <c r="C7" s="12" t="s">
        <v>33</v>
      </c>
      <c r="D7" s="12" t="s">
        <v>71</v>
      </c>
      <c r="E7" s="12"/>
    </row>
    <row r="8" spans="2:5" x14ac:dyDescent="0.35">
      <c r="B8" s="5" t="s">
        <v>9</v>
      </c>
      <c r="C8" s="12" t="s">
        <v>35</v>
      </c>
      <c r="D8" s="12" t="s">
        <v>71</v>
      </c>
      <c r="E8" s="12"/>
    </row>
    <row r="9" spans="2:5" x14ac:dyDescent="0.35">
      <c r="B9" s="5" t="s">
        <v>7</v>
      </c>
      <c r="C9" s="12" t="s">
        <v>34</v>
      </c>
      <c r="D9" s="12" t="s">
        <v>71</v>
      </c>
      <c r="E9" s="12" t="s">
        <v>79</v>
      </c>
    </row>
    <row r="10" spans="2:5" x14ac:dyDescent="0.35">
      <c r="B10" s="5" t="s">
        <v>8</v>
      </c>
      <c r="C10" s="12" t="s">
        <v>36</v>
      </c>
      <c r="D10" s="12" t="s">
        <v>71</v>
      </c>
      <c r="E10" s="12"/>
    </row>
    <row r="11" spans="2:5" x14ac:dyDescent="0.35">
      <c r="B11" s="5" t="s">
        <v>21</v>
      </c>
      <c r="C11" s="12" t="s">
        <v>37</v>
      </c>
      <c r="D11" s="12" t="s">
        <v>71</v>
      </c>
      <c r="E11" s="12"/>
    </row>
    <row r="12" spans="2:5" ht="29" x14ac:dyDescent="0.35">
      <c r="B12" s="5" t="s">
        <v>11</v>
      </c>
      <c r="C12" s="12" t="s">
        <v>38</v>
      </c>
      <c r="D12" s="12" t="s">
        <v>71</v>
      </c>
      <c r="E12" s="17" t="s">
        <v>77</v>
      </c>
    </row>
    <row r="13" spans="2:5" x14ac:dyDescent="0.35">
      <c r="B13" s="4"/>
      <c r="C13" s="12"/>
      <c r="D13" s="12"/>
      <c r="E13" s="12"/>
    </row>
    <row r="14" spans="2:5" x14ac:dyDescent="0.35">
      <c r="B14" s="7" t="s">
        <v>15</v>
      </c>
      <c r="C14" s="12"/>
      <c r="D14" s="12"/>
      <c r="E14" s="12"/>
    </row>
    <row r="15" spans="2:5" x14ac:dyDescent="0.35">
      <c r="B15" s="5" t="s">
        <v>19</v>
      </c>
      <c r="C15" s="12" t="s">
        <v>40</v>
      </c>
      <c r="D15" s="12" t="s">
        <v>71</v>
      </c>
      <c r="E15" s="12"/>
    </row>
    <row r="16" spans="2:5" x14ac:dyDescent="0.35">
      <c r="B16" s="5" t="s">
        <v>17</v>
      </c>
      <c r="C16" s="12" t="s">
        <v>41</v>
      </c>
      <c r="D16" s="12" t="s">
        <v>71</v>
      </c>
      <c r="E16" s="12"/>
    </row>
    <row r="17" spans="2:5" x14ac:dyDescent="0.35">
      <c r="B17" s="5" t="s">
        <v>55</v>
      </c>
      <c r="C17" s="12" t="s">
        <v>44</v>
      </c>
      <c r="D17" s="12" t="s">
        <v>71</v>
      </c>
      <c r="E17" s="12"/>
    </row>
    <row r="18" spans="2:5" x14ac:dyDescent="0.35">
      <c r="B18" s="4"/>
      <c r="C18" s="12"/>
      <c r="D18" s="12"/>
      <c r="E18" s="12"/>
    </row>
    <row r="19" spans="2:5" x14ac:dyDescent="0.35">
      <c r="B19" s="7" t="s">
        <v>16</v>
      </c>
      <c r="C19" s="12"/>
      <c r="D19" s="12"/>
      <c r="E19" s="12"/>
    </row>
    <row r="20" spans="2:5" x14ac:dyDescent="0.35">
      <c r="B20" s="5" t="s">
        <v>57</v>
      </c>
      <c r="C20" s="12" t="s">
        <v>42</v>
      </c>
      <c r="D20" s="12" t="s">
        <v>71</v>
      </c>
      <c r="E20" s="12"/>
    </row>
    <row r="21" spans="2:5" x14ac:dyDescent="0.35">
      <c r="B21" s="5" t="s">
        <v>21</v>
      </c>
      <c r="C21" s="12" t="s">
        <v>37</v>
      </c>
      <c r="D21" s="12" t="s">
        <v>71</v>
      </c>
      <c r="E21" s="12"/>
    </row>
    <row r="22" spans="2:5" x14ac:dyDescent="0.35">
      <c r="B22" s="6"/>
      <c r="C22" s="12"/>
      <c r="D22" s="12"/>
      <c r="E22" s="12"/>
    </row>
    <row r="23" spans="2:5" x14ac:dyDescent="0.35">
      <c r="B23" s="8" t="s">
        <v>4</v>
      </c>
      <c r="C23" s="12"/>
      <c r="D23" s="12"/>
      <c r="E23" s="12"/>
    </row>
    <row r="24" spans="2:5" x14ac:dyDescent="0.35">
      <c r="B24" s="5" t="s">
        <v>18</v>
      </c>
      <c r="C24" s="12" t="s">
        <v>43</v>
      </c>
      <c r="D24" s="12" t="s">
        <v>71</v>
      </c>
      <c r="E24" s="12"/>
    </row>
    <row r="25" spans="2:5" x14ac:dyDescent="0.35">
      <c r="B25" s="5" t="s">
        <v>20</v>
      </c>
      <c r="C25" s="12" t="s">
        <v>37</v>
      </c>
      <c r="D25" s="12" t="s">
        <v>71</v>
      </c>
      <c r="E25" s="12"/>
    </row>
    <row r="26" spans="2:5" x14ac:dyDescent="0.35">
      <c r="B26" s="5" t="s">
        <v>19</v>
      </c>
      <c r="C26" s="12" t="s">
        <v>40</v>
      </c>
      <c r="D26" s="12" t="s">
        <v>71</v>
      </c>
      <c r="E26" s="12"/>
    </row>
    <row r="27" spans="2:5" x14ac:dyDescent="0.35">
      <c r="B27" s="5" t="s">
        <v>17</v>
      </c>
      <c r="C27" s="12" t="s">
        <v>41</v>
      </c>
      <c r="D27" s="12" t="s">
        <v>71</v>
      </c>
      <c r="E27" s="12"/>
    </row>
    <row r="28" spans="2:5" x14ac:dyDescent="0.35">
      <c r="B28" s="8" t="s">
        <v>3</v>
      </c>
      <c r="C28" s="15"/>
      <c r="D28" s="12"/>
      <c r="E28" s="12"/>
    </row>
    <row r="29" spans="2:5" x14ac:dyDescent="0.35">
      <c r="B29" s="5" t="s">
        <v>23</v>
      </c>
      <c r="C29" s="12" t="s">
        <v>45</v>
      </c>
      <c r="D29" s="12" t="s">
        <v>71</v>
      </c>
      <c r="E29" s="12" t="s">
        <v>37</v>
      </c>
    </row>
    <row r="30" spans="2:5" x14ac:dyDescent="0.35">
      <c r="B30" s="5" t="s">
        <v>12</v>
      </c>
      <c r="C30" s="12" t="s">
        <v>46</v>
      </c>
      <c r="D30" s="12" t="s">
        <v>71</v>
      </c>
      <c r="E30" s="12" t="s">
        <v>78</v>
      </c>
    </row>
    <row r="31" spans="2:5" x14ac:dyDescent="0.35">
      <c r="B31" s="5" t="s">
        <v>13</v>
      </c>
      <c r="C31" s="12" t="s">
        <v>47</v>
      </c>
      <c r="D31" s="12" t="s">
        <v>71</v>
      </c>
      <c r="E31" s="12" t="s">
        <v>63</v>
      </c>
    </row>
    <row r="32" spans="2:5" x14ac:dyDescent="0.35">
      <c r="B32" s="5" t="s">
        <v>14</v>
      </c>
      <c r="C32" s="12" t="s">
        <v>48</v>
      </c>
      <c r="D32" s="12" t="s">
        <v>71</v>
      </c>
      <c r="E32" s="12" t="s">
        <v>78</v>
      </c>
    </row>
    <row r="33" spans="2:5" x14ac:dyDescent="0.35">
      <c r="B33" s="5" t="s">
        <v>22</v>
      </c>
      <c r="C33" s="12" t="s">
        <v>49</v>
      </c>
      <c r="D33" s="12" t="s">
        <v>71</v>
      </c>
      <c r="E33" s="12" t="s">
        <v>49</v>
      </c>
    </row>
    <row r="34" spans="2:5" x14ac:dyDescent="0.35">
      <c r="B34" s="5" t="s">
        <v>39</v>
      </c>
      <c r="C34" s="12" t="s">
        <v>50</v>
      </c>
      <c r="D34" s="12" t="s">
        <v>71</v>
      </c>
      <c r="E34" s="12" t="s">
        <v>37</v>
      </c>
    </row>
    <row r="35" spans="2:5" x14ac:dyDescent="0.35">
      <c r="B35" s="8" t="s">
        <v>5</v>
      </c>
      <c r="C35" s="12"/>
      <c r="D35" s="12"/>
      <c r="E35" s="12"/>
    </row>
    <row r="36" spans="2:5" x14ac:dyDescent="0.35">
      <c r="B36" s="5" t="s">
        <v>6</v>
      </c>
      <c r="C36" s="12" t="s">
        <v>51</v>
      </c>
      <c r="D36" s="12" t="s">
        <v>71</v>
      </c>
      <c r="E36" s="12" t="s">
        <v>76</v>
      </c>
    </row>
    <row r="37" spans="2:5" ht="15" thickBot="1" x14ac:dyDescent="0.4">
      <c r="B37" s="3" t="s">
        <v>29</v>
      </c>
      <c r="C37" s="13" t="s">
        <v>52</v>
      </c>
      <c r="D37" s="13" t="s">
        <v>71</v>
      </c>
      <c r="E37" s="13" t="s">
        <v>80</v>
      </c>
    </row>
    <row r="38" spans="2:5" x14ac:dyDescent="0.35">
      <c r="B38" s="10" t="s">
        <v>30</v>
      </c>
      <c r="C38" s="20">
        <f>30265-2675</f>
        <v>27590</v>
      </c>
      <c r="D38" s="22" t="s">
        <v>71</v>
      </c>
      <c r="E38" s="20">
        <v>32046.5</v>
      </c>
    </row>
    <row r="39" spans="2:5" x14ac:dyDescent="0.35">
      <c r="B39" s="10" t="s">
        <v>31</v>
      </c>
      <c r="C39" s="19">
        <v>22248</v>
      </c>
      <c r="D39" s="19">
        <v>22248</v>
      </c>
      <c r="E39" s="19">
        <v>22248</v>
      </c>
    </row>
    <row r="40" spans="2:5" ht="16" x14ac:dyDescent="0.35">
      <c r="B40" s="11" t="s">
        <v>32</v>
      </c>
      <c r="C40" s="21">
        <f>C39-C38</f>
        <v>-5342</v>
      </c>
      <c r="D40" s="21"/>
      <c r="E40" s="21">
        <f t="shared" ref="E40" si="0">E39-E38</f>
        <v>-9798.5</v>
      </c>
    </row>
  </sheetData>
  <mergeCells count="1">
    <mergeCell ref="B2:E2"/>
  </mergeCells>
  <conditionalFormatting sqref="C40:E40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  <pageSetup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85EF3-C515-4A04-AFD7-ADCD71087606}">
  <sheetPr>
    <pageSetUpPr fitToPage="1"/>
  </sheetPr>
  <dimension ref="B1:E40"/>
  <sheetViews>
    <sheetView topLeftCell="A5" workbookViewId="0">
      <selection activeCell="C7" sqref="C7:C40"/>
    </sheetView>
  </sheetViews>
  <sheetFormatPr defaultRowHeight="14.5" x14ac:dyDescent="0.35"/>
  <cols>
    <col min="2" max="2" width="35.54296875" bestFit="1" customWidth="1"/>
    <col min="3" max="3" width="22.453125" bestFit="1" customWidth="1"/>
    <col min="4" max="4" width="19.81640625" bestFit="1" customWidth="1"/>
    <col min="5" max="5" width="24.7265625" bestFit="1" customWidth="1"/>
  </cols>
  <sheetData>
    <row r="1" spans="2:5" ht="15" thickBot="1" x14ac:dyDescent="0.4"/>
    <row r="2" spans="2:5" ht="21.5" thickBot="1" x14ac:dyDescent="0.55000000000000004">
      <c r="B2" s="64" t="s">
        <v>0</v>
      </c>
      <c r="C2" s="65"/>
      <c r="D2" s="65"/>
      <c r="E2" s="66"/>
    </row>
    <row r="4" spans="2:5" ht="16" x14ac:dyDescent="0.4">
      <c r="B4" s="1" t="s">
        <v>27</v>
      </c>
    </row>
    <row r="5" spans="2:5" x14ac:dyDescent="0.35">
      <c r="B5" s="2"/>
      <c r="C5" s="2"/>
    </row>
    <row r="6" spans="2:5" ht="16" x14ac:dyDescent="0.4">
      <c r="B6" s="7" t="s">
        <v>2</v>
      </c>
      <c r="C6" s="9" t="s">
        <v>24</v>
      </c>
      <c r="D6" s="9" t="s">
        <v>25</v>
      </c>
      <c r="E6" s="9" t="s">
        <v>26</v>
      </c>
    </row>
    <row r="7" spans="2:5" x14ac:dyDescent="0.35">
      <c r="B7" s="5" t="s">
        <v>10</v>
      </c>
      <c r="C7" s="12" t="s">
        <v>33</v>
      </c>
      <c r="D7" s="12" t="s">
        <v>71</v>
      </c>
      <c r="E7" s="12" t="s">
        <v>89</v>
      </c>
    </row>
    <row r="8" spans="2:5" x14ac:dyDescent="0.35">
      <c r="B8" s="5" t="s">
        <v>9</v>
      </c>
      <c r="C8" s="12" t="s">
        <v>35</v>
      </c>
      <c r="D8" s="12" t="s">
        <v>71</v>
      </c>
      <c r="E8" s="12"/>
    </row>
    <row r="9" spans="2:5" x14ac:dyDescent="0.35">
      <c r="B9" s="5" t="s">
        <v>7</v>
      </c>
      <c r="C9" s="12" t="s">
        <v>34</v>
      </c>
      <c r="D9" s="12" t="s">
        <v>71</v>
      </c>
      <c r="E9" s="12" t="s">
        <v>79</v>
      </c>
    </row>
    <row r="10" spans="2:5" x14ac:dyDescent="0.35">
      <c r="B10" s="5" t="s">
        <v>8</v>
      </c>
      <c r="C10" s="12" t="s">
        <v>36</v>
      </c>
      <c r="D10" s="12" t="s">
        <v>71</v>
      </c>
      <c r="E10" s="12"/>
    </row>
    <row r="11" spans="2:5" x14ac:dyDescent="0.35">
      <c r="B11" s="5" t="s">
        <v>21</v>
      </c>
      <c r="C11" s="12" t="s">
        <v>37</v>
      </c>
      <c r="D11" s="12" t="s">
        <v>71</v>
      </c>
      <c r="E11" s="12"/>
    </row>
    <row r="12" spans="2:5" ht="29" x14ac:dyDescent="0.35">
      <c r="B12" s="5" t="s">
        <v>11</v>
      </c>
      <c r="C12" s="12" t="s">
        <v>38</v>
      </c>
      <c r="D12" s="12" t="s">
        <v>71</v>
      </c>
      <c r="E12" s="17" t="s">
        <v>77</v>
      </c>
    </row>
    <row r="13" spans="2:5" x14ac:dyDescent="0.35">
      <c r="B13" s="4"/>
      <c r="C13" s="12"/>
      <c r="D13" s="12"/>
      <c r="E13" s="12"/>
    </row>
    <row r="14" spans="2:5" x14ac:dyDescent="0.35">
      <c r="B14" s="7" t="s">
        <v>15</v>
      </c>
      <c r="C14" s="12"/>
      <c r="D14" s="12"/>
      <c r="E14" s="12"/>
    </row>
    <row r="15" spans="2:5" x14ac:dyDescent="0.35">
      <c r="B15" s="5" t="s">
        <v>19</v>
      </c>
      <c r="C15" s="12" t="s">
        <v>40</v>
      </c>
      <c r="D15" s="12" t="s">
        <v>71</v>
      </c>
      <c r="E15" s="12"/>
    </row>
    <row r="16" spans="2:5" x14ac:dyDescent="0.35">
      <c r="B16" s="5" t="s">
        <v>17</v>
      </c>
      <c r="C16" s="12" t="s">
        <v>41</v>
      </c>
      <c r="D16" s="12" t="s">
        <v>71</v>
      </c>
      <c r="E16" s="12"/>
    </row>
    <row r="17" spans="2:5" x14ac:dyDescent="0.35">
      <c r="B17" s="5" t="s">
        <v>54</v>
      </c>
      <c r="C17" s="12" t="s">
        <v>44</v>
      </c>
      <c r="D17" s="12" t="s">
        <v>71</v>
      </c>
      <c r="E17" s="12"/>
    </row>
    <row r="18" spans="2:5" x14ac:dyDescent="0.35">
      <c r="B18" s="4"/>
      <c r="C18" s="12"/>
      <c r="D18" s="12"/>
      <c r="E18" s="12"/>
    </row>
    <row r="19" spans="2:5" x14ac:dyDescent="0.35">
      <c r="B19" s="7" t="s">
        <v>16</v>
      </c>
      <c r="C19" s="12"/>
      <c r="D19" s="12"/>
      <c r="E19" s="12"/>
    </row>
    <row r="20" spans="2:5" x14ac:dyDescent="0.35">
      <c r="B20" s="5" t="s">
        <v>58</v>
      </c>
      <c r="C20" s="12" t="s">
        <v>42</v>
      </c>
      <c r="D20" s="12" t="s">
        <v>71</v>
      </c>
      <c r="E20" s="12"/>
    </row>
    <row r="21" spans="2:5" x14ac:dyDescent="0.35">
      <c r="B21" s="5" t="s">
        <v>21</v>
      </c>
      <c r="C21" s="12" t="s">
        <v>37</v>
      </c>
      <c r="D21" s="12" t="s">
        <v>71</v>
      </c>
      <c r="E21" s="12"/>
    </row>
    <row r="22" spans="2:5" x14ac:dyDescent="0.35">
      <c r="B22" s="6"/>
      <c r="C22" s="12"/>
      <c r="D22" s="12"/>
      <c r="E22" s="12"/>
    </row>
    <row r="23" spans="2:5" x14ac:dyDescent="0.35">
      <c r="B23" s="8" t="s">
        <v>4</v>
      </c>
      <c r="C23" s="12"/>
      <c r="D23" s="12"/>
      <c r="E23" s="12"/>
    </row>
    <row r="24" spans="2:5" x14ac:dyDescent="0.35">
      <c r="B24" s="5" t="s">
        <v>18</v>
      </c>
      <c r="C24" s="12" t="s">
        <v>43</v>
      </c>
      <c r="D24" s="12" t="s">
        <v>71</v>
      </c>
      <c r="E24" s="12"/>
    </row>
    <row r="25" spans="2:5" x14ac:dyDescent="0.35">
      <c r="B25" s="5" t="s">
        <v>20</v>
      </c>
      <c r="C25" s="12" t="s">
        <v>37</v>
      </c>
      <c r="D25" s="12" t="s">
        <v>71</v>
      </c>
      <c r="E25" s="12"/>
    </row>
    <row r="26" spans="2:5" x14ac:dyDescent="0.35">
      <c r="B26" s="5" t="s">
        <v>19</v>
      </c>
      <c r="C26" s="12" t="s">
        <v>40</v>
      </c>
      <c r="D26" s="12" t="s">
        <v>71</v>
      </c>
      <c r="E26" s="12"/>
    </row>
    <row r="27" spans="2:5" x14ac:dyDescent="0.35">
      <c r="B27" s="5" t="s">
        <v>17</v>
      </c>
      <c r="C27" s="12" t="s">
        <v>41</v>
      </c>
      <c r="D27" s="12" t="s">
        <v>71</v>
      </c>
      <c r="E27" s="12"/>
    </row>
    <row r="28" spans="2:5" x14ac:dyDescent="0.35">
      <c r="B28" s="8" t="s">
        <v>3</v>
      </c>
      <c r="D28" s="12"/>
      <c r="E28" s="12"/>
    </row>
    <row r="29" spans="2:5" x14ac:dyDescent="0.35">
      <c r="B29" s="5" t="s">
        <v>23</v>
      </c>
      <c r="C29" s="12" t="s">
        <v>45</v>
      </c>
      <c r="D29" s="12" t="s">
        <v>71</v>
      </c>
      <c r="E29" s="12" t="s">
        <v>37</v>
      </c>
    </row>
    <row r="30" spans="2:5" x14ac:dyDescent="0.35">
      <c r="B30" s="5" t="s">
        <v>12</v>
      </c>
      <c r="C30" s="12" t="s">
        <v>46</v>
      </c>
      <c r="D30" s="12" t="s">
        <v>71</v>
      </c>
      <c r="E30" s="12" t="s">
        <v>78</v>
      </c>
    </row>
    <row r="31" spans="2:5" x14ac:dyDescent="0.35">
      <c r="B31" s="5" t="s">
        <v>13</v>
      </c>
      <c r="C31" s="12" t="s">
        <v>47</v>
      </c>
      <c r="D31" s="12" t="s">
        <v>71</v>
      </c>
      <c r="E31" s="12" t="s">
        <v>63</v>
      </c>
    </row>
    <row r="32" spans="2:5" x14ac:dyDescent="0.35">
      <c r="B32" s="5" t="s">
        <v>14</v>
      </c>
      <c r="C32" s="12" t="s">
        <v>48</v>
      </c>
      <c r="D32" s="12" t="s">
        <v>71</v>
      </c>
      <c r="E32" s="12" t="s">
        <v>78</v>
      </c>
    </row>
    <row r="33" spans="2:5" x14ac:dyDescent="0.35">
      <c r="B33" s="5" t="s">
        <v>22</v>
      </c>
      <c r="C33" s="12" t="s">
        <v>49</v>
      </c>
      <c r="D33" s="12" t="s">
        <v>71</v>
      </c>
      <c r="E33" s="12" t="s">
        <v>49</v>
      </c>
    </row>
    <row r="34" spans="2:5" x14ac:dyDescent="0.35">
      <c r="B34" s="5" t="s">
        <v>39</v>
      </c>
      <c r="C34" s="12" t="s">
        <v>50</v>
      </c>
      <c r="D34" s="12" t="s">
        <v>71</v>
      </c>
      <c r="E34" s="12" t="s">
        <v>37</v>
      </c>
    </row>
    <row r="35" spans="2:5" x14ac:dyDescent="0.35">
      <c r="B35" s="8" t="s">
        <v>5</v>
      </c>
      <c r="C35" s="12"/>
      <c r="D35" s="12"/>
      <c r="E35" s="12"/>
    </row>
    <row r="36" spans="2:5" x14ac:dyDescent="0.35">
      <c r="B36" s="5" t="s">
        <v>6</v>
      </c>
      <c r="C36" s="12" t="s">
        <v>51</v>
      </c>
      <c r="D36" s="12" t="s">
        <v>71</v>
      </c>
      <c r="E36" s="12" t="s">
        <v>76</v>
      </c>
    </row>
    <row r="37" spans="2:5" ht="15" thickBot="1" x14ac:dyDescent="0.4">
      <c r="B37" s="3" t="s">
        <v>29</v>
      </c>
      <c r="C37" s="13" t="s">
        <v>52</v>
      </c>
      <c r="D37" s="13" t="s">
        <v>71</v>
      </c>
      <c r="E37" s="13" t="s">
        <v>80</v>
      </c>
    </row>
    <row r="38" spans="2:5" x14ac:dyDescent="0.35">
      <c r="B38" s="10" t="s">
        <v>30</v>
      </c>
      <c r="C38" s="20">
        <v>26815</v>
      </c>
      <c r="D38" s="18" t="s">
        <v>71</v>
      </c>
      <c r="E38" s="20">
        <v>32046.5</v>
      </c>
    </row>
    <row r="39" spans="2:5" x14ac:dyDescent="0.35">
      <c r="B39" s="10" t="s">
        <v>31</v>
      </c>
      <c r="C39" s="19">
        <v>22248</v>
      </c>
      <c r="D39" s="19">
        <v>22248</v>
      </c>
      <c r="E39" s="19">
        <v>22248</v>
      </c>
    </row>
    <row r="40" spans="2:5" ht="16" x14ac:dyDescent="0.35">
      <c r="B40" s="11" t="s">
        <v>32</v>
      </c>
      <c r="C40" s="21">
        <f>C39-C38</f>
        <v>-4567</v>
      </c>
      <c r="D40" s="21"/>
      <c r="E40" s="21">
        <f t="shared" ref="E40" si="0">E39-E38</f>
        <v>-9798.5</v>
      </c>
    </row>
  </sheetData>
  <mergeCells count="1">
    <mergeCell ref="B2:E2"/>
  </mergeCells>
  <conditionalFormatting sqref="C40:E40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90BD-73B5-4042-B72A-15071CDFB621}">
  <sheetPr>
    <pageSetUpPr fitToPage="1"/>
  </sheetPr>
  <dimension ref="B1:E40"/>
  <sheetViews>
    <sheetView topLeftCell="A7" workbookViewId="0">
      <selection activeCell="C7" sqref="C7:C40"/>
    </sheetView>
  </sheetViews>
  <sheetFormatPr defaultRowHeight="14.5" x14ac:dyDescent="0.35"/>
  <cols>
    <col min="2" max="2" width="35.54296875" bestFit="1" customWidth="1"/>
    <col min="3" max="3" width="22.453125" bestFit="1" customWidth="1"/>
    <col min="4" max="4" width="25" bestFit="1" customWidth="1"/>
    <col min="5" max="5" width="24.7265625" bestFit="1" customWidth="1"/>
  </cols>
  <sheetData>
    <row r="1" spans="2:5" ht="15" thickBot="1" x14ac:dyDescent="0.4"/>
    <row r="2" spans="2:5" ht="21.5" thickBot="1" x14ac:dyDescent="0.55000000000000004">
      <c r="B2" s="64" t="s">
        <v>0</v>
      </c>
      <c r="C2" s="65"/>
      <c r="D2" s="65"/>
      <c r="E2" s="66"/>
    </row>
    <row r="4" spans="2:5" ht="16" x14ac:dyDescent="0.4">
      <c r="B4" s="1" t="s">
        <v>28</v>
      </c>
    </row>
    <row r="5" spans="2:5" x14ac:dyDescent="0.35">
      <c r="B5" s="2"/>
      <c r="C5" s="2"/>
    </row>
    <row r="6" spans="2:5" ht="16" x14ac:dyDescent="0.4">
      <c r="B6" s="7" t="s">
        <v>2</v>
      </c>
      <c r="C6" s="9" t="s">
        <v>24</v>
      </c>
      <c r="D6" s="9" t="s">
        <v>25</v>
      </c>
      <c r="E6" s="9" t="s">
        <v>26</v>
      </c>
    </row>
    <row r="7" spans="2:5" x14ac:dyDescent="0.35">
      <c r="B7" s="5" t="s">
        <v>10</v>
      </c>
      <c r="C7" s="12" t="s">
        <v>33</v>
      </c>
      <c r="D7" s="12" t="s">
        <v>53</v>
      </c>
      <c r="E7" s="12"/>
    </row>
    <row r="8" spans="2:5" x14ac:dyDescent="0.35">
      <c r="B8" s="5" t="s">
        <v>59</v>
      </c>
      <c r="C8" s="12"/>
      <c r="D8" s="12" t="s">
        <v>62</v>
      </c>
      <c r="E8" s="12"/>
    </row>
    <row r="9" spans="2:5" x14ac:dyDescent="0.35">
      <c r="B9" s="5" t="s">
        <v>7</v>
      </c>
      <c r="C9" s="12" t="s">
        <v>34</v>
      </c>
      <c r="D9" s="12" t="s">
        <v>34</v>
      </c>
      <c r="E9" s="12" t="s">
        <v>34</v>
      </c>
    </row>
    <row r="10" spans="2:5" x14ac:dyDescent="0.35">
      <c r="B10" s="5" t="s">
        <v>8</v>
      </c>
      <c r="C10" s="12" t="s">
        <v>36</v>
      </c>
      <c r="D10" s="12" t="s">
        <v>60</v>
      </c>
      <c r="E10" s="12"/>
    </row>
    <row r="11" spans="2:5" x14ac:dyDescent="0.35">
      <c r="B11" s="5" t="s">
        <v>21</v>
      </c>
      <c r="C11" s="12" t="s">
        <v>37</v>
      </c>
      <c r="D11" s="12" t="s">
        <v>61</v>
      </c>
      <c r="E11" s="12"/>
    </row>
    <row r="12" spans="2:5" ht="29" x14ac:dyDescent="0.35">
      <c r="B12" s="5" t="s">
        <v>11</v>
      </c>
      <c r="C12" s="12" t="s">
        <v>38</v>
      </c>
      <c r="D12" s="12" t="s">
        <v>63</v>
      </c>
      <c r="E12" s="17" t="s">
        <v>77</v>
      </c>
    </row>
    <row r="13" spans="2:5" x14ac:dyDescent="0.35">
      <c r="B13" s="4"/>
      <c r="C13" s="12"/>
      <c r="D13" s="12"/>
      <c r="E13" s="12"/>
    </row>
    <row r="14" spans="2:5" x14ac:dyDescent="0.35">
      <c r="B14" s="7" t="s">
        <v>15</v>
      </c>
      <c r="C14" s="12"/>
      <c r="D14" s="12"/>
      <c r="E14" s="12"/>
    </row>
    <row r="15" spans="2:5" x14ac:dyDescent="0.35">
      <c r="B15" s="5" t="s">
        <v>54</v>
      </c>
      <c r="C15" s="12"/>
      <c r="D15" s="12" t="s">
        <v>64</v>
      </c>
      <c r="E15" s="12"/>
    </row>
    <row r="16" spans="2:5" x14ac:dyDescent="0.35">
      <c r="B16" s="5" t="s">
        <v>19</v>
      </c>
      <c r="C16" s="12" t="s">
        <v>40</v>
      </c>
      <c r="D16" s="12" t="s">
        <v>40</v>
      </c>
      <c r="E16" s="12"/>
    </row>
    <row r="17" spans="2:5" x14ac:dyDescent="0.35">
      <c r="B17" s="5" t="s">
        <v>17</v>
      </c>
      <c r="C17" s="12" t="s">
        <v>41</v>
      </c>
      <c r="D17" s="12" t="s">
        <v>68</v>
      </c>
      <c r="E17" s="12"/>
    </row>
    <row r="18" spans="2:5" x14ac:dyDescent="0.35">
      <c r="B18" s="5"/>
      <c r="C18" s="12"/>
      <c r="D18" s="12"/>
      <c r="E18" s="12"/>
    </row>
    <row r="19" spans="2:5" x14ac:dyDescent="0.35">
      <c r="B19" s="7" t="s">
        <v>16</v>
      </c>
      <c r="C19" s="12"/>
      <c r="D19" s="12"/>
      <c r="E19" s="12"/>
    </row>
    <row r="20" spans="2:5" x14ac:dyDescent="0.35">
      <c r="B20" s="5" t="s">
        <v>57</v>
      </c>
      <c r="C20" s="12"/>
      <c r="D20" s="12" t="s">
        <v>69</v>
      </c>
      <c r="E20" s="12"/>
    </row>
    <row r="21" spans="2:5" x14ac:dyDescent="0.35">
      <c r="B21" s="5" t="s">
        <v>21</v>
      </c>
      <c r="C21" s="12" t="s">
        <v>37</v>
      </c>
      <c r="D21" s="12" t="s">
        <v>37</v>
      </c>
      <c r="E21" s="12"/>
    </row>
    <row r="22" spans="2:5" x14ac:dyDescent="0.35">
      <c r="B22" s="6"/>
      <c r="C22" s="12"/>
      <c r="D22" s="12"/>
      <c r="E22" s="12"/>
    </row>
    <row r="23" spans="2:5" x14ac:dyDescent="0.35">
      <c r="B23" s="8" t="s">
        <v>4</v>
      </c>
      <c r="C23" s="12"/>
      <c r="D23" s="12"/>
      <c r="E23" s="12"/>
    </row>
    <row r="24" spans="2:5" x14ac:dyDescent="0.35">
      <c r="B24" s="5" t="s">
        <v>56</v>
      </c>
      <c r="C24" s="12"/>
      <c r="D24" s="12" t="s">
        <v>65</v>
      </c>
      <c r="E24" s="12"/>
    </row>
    <row r="25" spans="2:5" x14ac:dyDescent="0.35">
      <c r="B25" s="5" t="s">
        <v>20</v>
      </c>
      <c r="C25" s="12" t="s">
        <v>37</v>
      </c>
      <c r="D25" s="16" t="s">
        <v>66</v>
      </c>
      <c r="E25" s="12"/>
    </row>
    <row r="26" spans="2:5" x14ac:dyDescent="0.35">
      <c r="B26" s="5" t="s">
        <v>19</v>
      </c>
      <c r="C26" s="12" t="s">
        <v>40</v>
      </c>
      <c r="D26" s="12" t="s">
        <v>40</v>
      </c>
      <c r="E26" s="12"/>
    </row>
    <row r="27" spans="2:5" x14ac:dyDescent="0.35">
      <c r="B27" s="5" t="s">
        <v>17</v>
      </c>
      <c r="C27" s="12" t="s">
        <v>41</v>
      </c>
      <c r="D27" s="12" t="s">
        <v>67</v>
      </c>
      <c r="E27" s="12"/>
    </row>
    <row r="28" spans="2:5" x14ac:dyDescent="0.35">
      <c r="B28" s="8" t="s">
        <v>3</v>
      </c>
      <c r="D28" s="12"/>
      <c r="E28" s="12"/>
    </row>
    <row r="29" spans="2:5" x14ac:dyDescent="0.35">
      <c r="B29" s="5" t="s">
        <v>23</v>
      </c>
      <c r="C29" s="12" t="s">
        <v>45</v>
      </c>
      <c r="D29" s="12" t="s">
        <v>70</v>
      </c>
      <c r="E29" s="12" t="s">
        <v>37</v>
      </c>
    </row>
    <row r="30" spans="2:5" x14ac:dyDescent="0.35">
      <c r="B30" s="5" t="s">
        <v>12</v>
      </c>
      <c r="C30" s="12" t="s">
        <v>46</v>
      </c>
      <c r="D30" s="12" t="s">
        <v>71</v>
      </c>
      <c r="E30" s="12" t="s">
        <v>78</v>
      </c>
    </row>
    <row r="31" spans="2:5" x14ac:dyDescent="0.35">
      <c r="B31" s="5" t="s">
        <v>13</v>
      </c>
      <c r="C31" s="12" t="s">
        <v>47</v>
      </c>
      <c r="D31" s="17" t="s">
        <v>72</v>
      </c>
      <c r="E31" s="12" t="s">
        <v>63</v>
      </c>
    </row>
    <row r="32" spans="2:5" x14ac:dyDescent="0.35">
      <c r="B32" s="5" t="s">
        <v>14</v>
      </c>
      <c r="C32" s="12" t="s">
        <v>48</v>
      </c>
      <c r="D32" s="12" t="s">
        <v>73</v>
      </c>
      <c r="E32" s="12" t="s">
        <v>78</v>
      </c>
    </row>
    <row r="33" spans="2:5" x14ac:dyDescent="0.35">
      <c r="B33" s="5" t="s">
        <v>22</v>
      </c>
      <c r="C33" s="12" t="s">
        <v>49</v>
      </c>
      <c r="D33" s="12" t="s">
        <v>74</v>
      </c>
      <c r="E33" s="12" t="s">
        <v>49</v>
      </c>
    </row>
    <row r="34" spans="2:5" x14ac:dyDescent="0.35">
      <c r="B34" s="5" t="s">
        <v>39</v>
      </c>
      <c r="C34" s="12" t="s">
        <v>50</v>
      </c>
      <c r="D34" s="12" t="s">
        <v>49</v>
      </c>
      <c r="E34" s="12" t="s">
        <v>37</v>
      </c>
    </row>
    <row r="35" spans="2:5" x14ac:dyDescent="0.35">
      <c r="B35" s="8" t="s">
        <v>5</v>
      </c>
      <c r="C35" s="12"/>
      <c r="D35" s="12"/>
      <c r="E35" s="12"/>
    </row>
    <row r="36" spans="2:5" x14ac:dyDescent="0.35">
      <c r="B36" s="5" t="s">
        <v>6</v>
      </c>
      <c r="C36" s="12" t="s">
        <v>51</v>
      </c>
      <c r="D36" s="12" t="s">
        <v>75</v>
      </c>
      <c r="E36" s="12" t="s">
        <v>76</v>
      </c>
    </row>
    <row r="37" spans="2:5" ht="15" thickBot="1" x14ac:dyDescent="0.4">
      <c r="B37" s="3" t="s">
        <v>29</v>
      </c>
      <c r="C37" s="13" t="s">
        <v>52</v>
      </c>
      <c r="D37" s="13" t="s">
        <v>81</v>
      </c>
      <c r="E37" s="13" t="s">
        <v>80</v>
      </c>
    </row>
    <row r="38" spans="2:5" x14ac:dyDescent="0.35">
      <c r="B38" s="10" t="s">
        <v>30</v>
      </c>
      <c r="C38" s="20">
        <v>28365</v>
      </c>
      <c r="D38" s="20">
        <v>29040.11</v>
      </c>
      <c r="E38" s="20">
        <v>40071.5</v>
      </c>
    </row>
    <row r="39" spans="2:5" x14ac:dyDescent="0.35">
      <c r="B39" s="10" t="s">
        <v>31</v>
      </c>
      <c r="C39" s="19">
        <v>22248</v>
      </c>
      <c r="D39" s="19">
        <v>22248</v>
      </c>
      <c r="E39" s="19">
        <v>22248</v>
      </c>
    </row>
    <row r="40" spans="2:5" ht="16" x14ac:dyDescent="0.35">
      <c r="B40" s="11" t="s">
        <v>32</v>
      </c>
      <c r="C40" s="21">
        <f>C39-C38</f>
        <v>-6117</v>
      </c>
      <c r="D40" s="21">
        <f t="shared" ref="D40:E40" si="0">D39-D38</f>
        <v>-6792.1100000000006</v>
      </c>
      <c r="E40" s="21">
        <f t="shared" si="0"/>
        <v>-17823.5</v>
      </c>
    </row>
  </sheetData>
  <mergeCells count="1">
    <mergeCell ref="B2:E2"/>
  </mergeCells>
  <conditionalFormatting sqref="C40:E4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Option #1</vt:lpstr>
      <vt:lpstr>Option #2</vt:lpstr>
      <vt:lpstr>Option #3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Gill</dc:creator>
  <cp:lastModifiedBy>Madisyn McClemons</cp:lastModifiedBy>
  <cp:lastPrinted>2026-08-18T15:36:00Z</cp:lastPrinted>
  <dcterms:created xsi:type="dcterms:W3CDTF">2026-05-12T18:11:08Z</dcterms:created>
  <dcterms:modified xsi:type="dcterms:W3CDTF">2026-09-14T14:13:48Z</dcterms:modified>
</cp:coreProperties>
</file>