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6 Carpentry\Cabinets\"/>
    </mc:Choice>
  </mc:AlternateContent>
  <xr:revisionPtr revIDLastSave="0" documentId="13_ncr:1_{64A358C3-19E7-4193-814F-D2887074C3E1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OR CONTRACT MATH" sheetId="5" r:id="rId1"/>
    <sheet name="8.5.2026" sheetId="2" r:id="rId2"/>
    <sheet name="7.2.2026" sheetId="1" r:id="rId3"/>
    <sheet name="8.5.2026+" sheetId="4" r:id="rId4"/>
    <sheet name="7.2.2026+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1" i="5" l="1"/>
  <c r="B44" i="5" s="1"/>
  <c r="B47" i="5" s="1"/>
  <c r="E28" i="5"/>
  <c r="D28" i="5"/>
  <c r="C28" i="5"/>
  <c r="E25" i="5"/>
  <c r="D22" i="5"/>
  <c r="D23" i="5" s="1"/>
  <c r="C22" i="5"/>
  <c r="C31" i="5" s="1"/>
  <c r="E19" i="5"/>
  <c r="E18" i="5"/>
  <c r="E16" i="5"/>
  <c r="E15" i="5"/>
  <c r="E14" i="5"/>
  <c r="E13" i="5"/>
  <c r="E12" i="5"/>
  <c r="E11" i="5"/>
  <c r="E10" i="5"/>
  <c r="B7" i="5"/>
  <c r="D28" i="4"/>
  <c r="E28" i="4" s="1"/>
  <c r="C28" i="4"/>
  <c r="E25" i="4"/>
  <c r="D22" i="4"/>
  <c r="C22" i="4"/>
  <c r="C31" i="4" s="1"/>
  <c r="E15" i="4"/>
  <c r="E14" i="4"/>
  <c r="E13" i="4"/>
  <c r="E12" i="4"/>
  <c r="E11" i="4"/>
  <c r="E10" i="4"/>
  <c r="B7" i="4"/>
  <c r="D28" i="3"/>
  <c r="C28" i="3"/>
  <c r="E25" i="3"/>
  <c r="D22" i="3"/>
  <c r="C22" i="3"/>
  <c r="C31" i="3" s="1"/>
  <c r="E16" i="3"/>
  <c r="E15" i="3"/>
  <c r="E14" i="3"/>
  <c r="E13" i="3"/>
  <c r="E12" i="3"/>
  <c r="E11" i="3"/>
  <c r="E10" i="3"/>
  <c r="B7" i="3"/>
  <c r="D23" i="2"/>
  <c r="D28" i="2"/>
  <c r="C28" i="2"/>
  <c r="E25" i="2"/>
  <c r="D22" i="2"/>
  <c r="C22" i="2"/>
  <c r="C31" i="2" s="1"/>
  <c r="E19" i="2"/>
  <c r="E18" i="2"/>
  <c r="E16" i="2"/>
  <c r="E15" i="2"/>
  <c r="E14" i="2"/>
  <c r="E13" i="2"/>
  <c r="E12" i="2"/>
  <c r="E11" i="2"/>
  <c r="E10" i="2"/>
  <c r="B7" i="2"/>
  <c r="D29" i="1"/>
  <c r="D28" i="1"/>
  <c r="C28" i="1"/>
  <c r="D22" i="1"/>
  <c r="E22" i="1" s="1"/>
  <c r="C22" i="1"/>
  <c r="B7" i="1"/>
  <c r="D31" i="5" l="1"/>
  <c r="D32" i="5" s="1"/>
  <c r="D29" i="5"/>
  <c r="E22" i="5"/>
  <c r="D31" i="4"/>
  <c r="E22" i="4"/>
  <c r="D31" i="3"/>
  <c r="D32" i="3" s="1"/>
  <c r="D31" i="2"/>
  <c r="D32" i="2" s="1"/>
  <c r="E22" i="2"/>
  <c r="E28" i="2"/>
  <c r="D29" i="2"/>
  <c r="D23" i="1"/>
  <c r="C31" i="1"/>
  <c r="D31" i="1"/>
  <c r="D32" i="1" s="1"/>
  <c r="E28" i="1"/>
  <c r="E19" i="1"/>
  <c r="E18" i="1"/>
  <c r="E16" i="1"/>
  <c r="E25" i="1"/>
  <c r="E15" i="1"/>
  <c r="E14" i="1"/>
  <c r="E13" i="1"/>
  <c r="E12" i="1"/>
  <c r="E11" i="1"/>
  <c r="E10" i="1"/>
  <c r="E31" i="5" l="1"/>
  <c r="D32" i="4"/>
  <c r="E31" i="4"/>
  <c r="E31" i="3"/>
  <c r="E31" i="2"/>
  <c r="E31" i="1"/>
</calcChain>
</file>

<file path=xl/sharedStrings.xml><?xml version="1.0" encoding="utf-8"?>
<sst xmlns="http://schemas.openxmlformats.org/spreadsheetml/2006/main" count="233" uniqueCount="65">
  <si>
    <t>Updated Quote Comparison - Per Shop Drawing Review</t>
  </si>
  <si>
    <t>Wood Residence</t>
  </si>
  <si>
    <t>Subcontract</t>
  </si>
  <si>
    <t>Kitchen</t>
  </si>
  <si>
    <t>variance</t>
  </si>
  <si>
    <t>Laundry</t>
  </si>
  <si>
    <t>Hearth Room/Dining</t>
  </si>
  <si>
    <t>Pantry</t>
  </si>
  <si>
    <t>Den</t>
  </si>
  <si>
    <t>Primary Bath</t>
  </si>
  <si>
    <t>Primary Wardrobe</t>
  </si>
  <si>
    <t>Coats Closet</t>
  </si>
  <si>
    <t>Guest Coats</t>
  </si>
  <si>
    <t>Bath 2</t>
  </si>
  <si>
    <t>Bath 3</t>
  </si>
  <si>
    <t>Bath 4</t>
  </si>
  <si>
    <t>Hearth Room</t>
  </si>
  <si>
    <t>Budget</t>
  </si>
  <si>
    <t>ML Powder Bath</t>
  </si>
  <si>
    <t>LL Powder Bath</t>
  </si>
  <si>
    <t>prefab</t>
  </si>
  <si>
    <t>resuse exist</t>
  </si>
  <si>
    <t>cabinetry</t>
  </si>
  <si>
    <t>closets</t>
  </si>
  <si>
    <t>WHY?</t>
  </si>
  <si>
    <t>air hinges - qty ?, decorative moulding doors at fridge panels</t>
  </si>
  <si>
    <t>upgraded to air hinges at see-thru</t>
  </si>
  <si>
    <t>changed to paint grade in lieu of originally melamine</t>
  </si>
  <si>
    <t>???????</t>
  </si>
  <si>
    <t>changed to different design and material</t>
  </si>
  <si>
    <t>variance to budget</t>
  </si>
  <si>
    <t>variance to contract</t>
  </si>
  <si>
    <t>Updated Pricing</t>
  </si>
  <si>
    <t>prefab, by owner</t>
  </si>
  <si>
    <t>air hinges at glass front cabinet doors, decorative moulding doors at fridge panels, maple dovetail drawer boxes, hardrock maple melamine interiors</t>
  </si>
  <si>
    <t>hardrock maple melamine interiors, dog bowl area details</t>
  </si>
  <si>
    <t>upgraded to air hinges at see-thru, hardrock maple melamine interiors</t>
  </si>
  <si>
    <t>hardrock maple melamine interiors, knee-space hidden cord storage</t>
  </si>
  <si>
    <t>hardrock maple melamine interiors, maple dovetail drawer boxes</t>
  </si>
  <si>
    <t>upgraded design, changed to colored melamine color in lieu of standard white, dovetail drawer boxes</t>
  </si>
  <si>
    <t>by owner</t>
  </si>
  <si>
    <t>by owner, custom</t>
  </si>
  <si>
    <t>hardrock maple melamine interiors</t>
  </si>
  <si>
    <t>hardrock maple interiors</t>
  </si>
  <si>
    <t>Subcontract/Original Budget</t>
  </si>
  <si>
    <t>upgraded to paint in lieu of melamine, hardrock maple melamine interiors, took uppers to the ceiling</t>
  </si>
  <si>
    <t>Updated Pricing 7/1</t>
  </si>
  <si>
    <t>option</t>
  </si>
  <si>
    <t>existing</t>
  </si>
  <si>
    <t>Updated Pricing 7/30</t>
  </si>
  <si>
    <t>FOR CONTRACT MATH</t>
  </si>
  <si>
    <t>Original Quote (based on Subcontract)</t>
  </si>
  <si>
    <t>Original Quote (what subcontract is based on)</t>
  </si>
  <si>
    <t>less Bath 2</t>
  </si>
  <si>
    <t>less Bath 3</t>
  </si>
  <si>
    <t>less Bath 4</t>
  </si>
  <si>
    <t>less Dining Buffet</t>
  </si>
  <si>
    <t>SUBCONTRACT TOTAL</t>
  </si>
  <si>
    <t>"final" cabinet shop dwg changes - per quote dated 8/6/2026</t>
  </si>
  <si>
    <t>"final" primary wardrobe shop dwg changes - per quote dated 8/6/2026</t>
  </si>
  <si>
    <t>SUBTOTAL</t>
  </si>
  <si>
    <t>delete Guest Coats Closet</t>
  </si>
  <si>
    <t>delete Coats Closet</t>
  </si>
  <si>
    <t>CURRENT TOTAL</t>
  </si>
  <si>
    <t>FINAL QUOTE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</si>
</sst>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44" fontId="0" fillId="0" borderId="0" xfId="1" applyFont="1" applyAlignment="1">
      <alignment horizontal="center"/>
    </xf>
    <xf numFmtId="44" fontId="0" fillId="2" borderId="0" xfId="1" applyFont="1" applyFill="1" applyAlignment="1">
      <alignment horizontal="center"/>
    </xf>
    <xf numFmtId="44" fontId="4" fillId="0" borderId="0" xfId="0" applyNumberFormat="1" applyFont="1"/>
    <xf numFmtId="0" fontId="0" fillId="0" borderId="1" xfId="0" applyBorder="1"/>
    <xf numFmtId="44" fontId="0" fillId="0" borderId="1" xfId="1" applyFont="1" applyBorder="1" applyAlignment="1">
      <alignment horizontal="center"/>
    </xf>
    <xf numFmtId="44" fontId="4" fillId="0" borderId="1" xfId="0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4" fontId="6" fillId="0" borderId="0" xfId="0" applyNumberFormat="1" applyFont="1"/>
    <xf numFmtId="44" fontId="0" fillId="0" borderId="0" xfId="1" applyFont="1"/>
    <xf numFmtId="44" fontId="0" fillId="0" borderId="1" xfId="1" applyFont="1" applyBorder="1"/>
    <xf numFmtId="44" fontId="2" fillId="0" borderId="0" xfId="1" applyFont="1"/>
    <xf numFmtId="44" fontId="2" fillId="0" borderId="0" xfId="0" applyNumberFormat="1" applyFont="1" applyAlignment="1">
      <alignment horizontal="center"/>
    </xf>
    <xf numFmtId="44" fontId="5" fillId="0" borderId="0" xfId="0" applyNumberFormat="1" applyFont="1" applyAlignment="1">
      <alignment horizontal="center"/>
    </xf>
    <xf numFmtId="0" fontId="5" fillId="0" borderId="0" xfId="0" applyFont="1"/>
    <xf numFmtId="44" fontId="0" fillId="0" borderId="0" xfId="1" applyFont="1" applyBorder="1" applyAlignment="1">
      <alignment horizontal="center"/>
    </xf>
    <xf numFmtId="44" fontId="0" fillId="0" borderId="0" xfId="1" applyFont="1" applyFill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0" borderId="2" xfId="0" applyBorder="1"/>
    <xf numFmtId="44" fontId="0" fillId="0" borderId="2" xfId="1" applyFont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4" fillId="0" borderId="2" xfId="0" applyNumberFormat="1" applyFont="1" applyBorder="1"/>
    <xf numFmtId="0" fontId="2" fillId="0" borderId="1" xfId="1" applyNumberFormat="1" applyFont="1" applyBorder="1" applyAlignment="1">
      <alignment horizontal="center"/>
    </xf>
    <xf numFmtId="44" fontId="4" fillId="0" borderId="0" xfId="1" applyFont="1" applyFill="1" applyAlignment="1">
      <alignment horizontal="center"/>
    </xf>
    <xf numFmtId="44" fontId="4" fillId="0" borderId="0" xfId="1" applyFont="1" applyBorder="1" applyAlignment="1">
      <alignment horizontal="center"/>
    </xf>
    <xf numFmtId="44" fontId="7" fillId="0" borderId="0" xfId="1" applyFont="1" applyAlignment="1">
      <alignment horizontal="center"/>
    </xf>
    <xf numFmtId="44" fontId="8" fillId="0" borderId="0" xfId="0" applyNumberFormat="1" applyFont="1"/>
    <xf numFmtId="44" fontId="4" fillId="0" borderId="0" xfId="1" applyFont="1" applyAlignment="1">
      <alignment horizontal="center"/>
    </xf>
    <xf numFmtId="44" fontId="9" fillId="0" borderId="0" xfId="1" applyFont="1" applyAlignment="1">
      <alignment horizontal="center"/>
    </xf>
    <xf numFmtId="44" fontId="1" fillId="0" borderId="0" xfId="1" applyFont="1" applyAlignment="1">
      <alignment horizontal="center"/>
    </xf>
    <xf numFmtId="44" fontId="2" fillId="0" borderId="0" xfId="0" applyNumberFormat="1" applyFont="1"/>
    <xf numFmtId="44" fontId="0" fillId="0" borderId="0" xfId="0" applyNumberFormat="1"/>
    <xf numFmtId="0" fontId="10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F40D1-EF86-428B-8732-3F22D768ABB8}">
  <sheetPr>
    <pageSetUpPr fitToPage="1"/>
  </sheetPr>
  <dimension ref="A1:F49"/>
  <sheetViews>
    <sheetView tabSelected="1" topLeftCell="A18" workbookViewId="0">
      <selection activeCell="F26" sqref="F26"/>
    </sheetView>
  </sheetViews>
  <sheetFormatPr defaultRowHeight="14.5" x14ac:dyDescent="0.35"/>
  <cols>
    <col min="1" max="1" width="9.453125" bestFit="1" customWidth="1"/>
    <col min="2" max="2" width="12.54296875" bestFit="1" customWidth="1"/>
    <col min="3" max="3" width="25.36328125" style="4" bestFit="1" customWidth="1"/>
    <col min="4" max="4" width="16.7265625" style="4" customWidth="1"/>
    <col min="5" max="5" width="20.08984375" style="5" bestFit="1" customWidth="1"/>
    <col min="6" max="6" width="129.54296875" bestFit="1" customWidth="1"/>
  </cols>
  <sheetData>
    <row r="1" spans="1:6" ht="18.5" x14ac:dyDescent="0.45">
      <c r="A1" s="3" t="s">
        <v>0</v>
      </c>
      <c r="E1" s="40" t="s">
        <v>50</v>
      </c>
    </row>
    <row r="2" spans="1:6" x14ac:dyDescent="0.35">
      <c r="A2" t="s">
        <v>1</v>
      </c>
    </row>
    <row r="3" spans="1:6" x14ac:dyDescent="0.35">
      <c r="A3" s="1">
        <v>46276</v>
      </c>
    </row>
    <row r="5" spans="1:6" x14ac:dyDescent="0.35">
      <c r="A5" s="2" t="s">
        <v>17</v>
      </c>
      <c r="B5" s="17">
        <v>168738</v>
      </c>
      <c r="C5" s="4" t="s">
        <v>22</v>
      </c>
    </row>
    <row r="6" spans="1:6" x14ac:dyDescent="0.35">
      <c r="A6" s="9"/>
      <c r="B6" s="18">
        <v>28438</v>
      </c>
      <c r="C6" s="12" t="s">
        <v>23</v>
      </c>
    </row>
    <row r="7" spans="1:6" x14ac:dyDescent="0.35">
      <c r="B7" s="19">
        <f>SUM(B5:B6)</f>
        <v>197176</v>
      </c>
    </row>
    <row r="9" spans="1:6" x14ac:dyDescent="0.35">
      <c r="A9" s="13"/>
      <c r="B9" s="13"/>
      <c r="C9" s="14" t="s">
        <v>44</v>
      </c>
      <c r="D9" s="14" t="s">
        <v>32</v>
      </c>
      <c r="E9" s="15" t="s">
        <v>4</v>
      </c>
      <c r="F9" s="30" t="s">
        <v>24</v>
      </c>
    </row>
    <row r="10" spans="1:6" x14ac:dyDescent="0.35">
      <c r="A10" t="s">
        <v>3</v>
      </c>
      <c r="C10" s="6">
        <v>57955</v>
      </c>
      <c r="D10" s="6">
        <v>71315</v>
      </c>
      <c r="E10" s="16">
        <f t="shared" ref="E10:E16" si="0">D10-C10</f>
        <v>13360</v>
      </c>
      <c r="F10" t="s">
        <v>34</v>
      </c>
    </row>
    <row r="11" spans="1:6" x14ac:dyDescent="0.35">
      <c r="A11" t="s">
        <v>5</v>
      </c>
      <c r="C11" s="6">
        <v>21419</v>
      </c>
      <c r="D11" s="6">
        <v>21993</v>
      </c>
      <c r="E11" s="16">
        <f t="shared" si="0"/>
        <v>574</v>
      </c>
      <c r="F11" t="s">
        <v>35</v>
      </c>
    </row>
    <row r="12" spans="1:6" x14ac:dyDescent="0.35">
      <c r="A12" t="s">
        <v>6</v>
      </c>
      <c r="C12" s="6">
        <v>18693</v>
      </c>
      <c r="D12" s="6">
        <v>22209</v>
      </c>
      <c r="E12" s="16">
        <f t="shared" si="0"/>
        <v>3516</v>
      </c>
      <c r="F12" t="s">
        <v>36</v>
      </c>
    </row>
    <row r="13" spans="1:6" x14ac:dyDescent="0.35">
      <c r="A13" t="s">
        <v>7</v>
      </c>
      <c r="C13" s="6">
        <v>5951</v>
      </c>
      <c r="D13" s="6">
        <v>12297</v>
      </c>
      <c r="E13" s="16">
        <f t="shared" si="0"/>
        <v>6346</v>
      </c>
      <c r="F13" t="s">
        <v>45</v>
      </c>
    </row>
    <row r="14" spans="1:6" x14ac:dyDescent="0.35">
      <c r="A14" t="s">
        <v>8</v>
      </c>
      <c r="C14" s="6">
        <v>15147</v>
      </c>
      <c r="D14" s="6">
        <v>21925</v>
      </c>
      <c r="E14" s="16">
        <f t="shared" si="0"/>
        <v>6778</v>
      </c>
      <c r="F14" t="s">
        <v>37</v>
      </c>
    </row>
    <row r="15" spans="1:6" x14ac:dyDescent="0.35">
      <c r="A15" t="s">
        <v>9</v>
      </c>
      <c r="C15" s="6">
        <v>16819</v>
      </c>
      <c r="D15" s="6">
        <v>19745</v>
      </c>
      <c r="E15" s="16">
        <f t="shared" si="0"/>
        <v>2926</v>
      </c>
      <c r="F15" t="s">
        <v>38</v>
      </c>
    </row>
    <row r="16" spans="1:6" x14ac:dyDescent="0.35">
      <c r="A16" t="s">
        <v>16</v>
      </c>
      <c r="C16" s="35">
        <v>0</v>
      </c>
      <c r="D16" s="6">
        <v>7620</v>
      </c>
      <c r="E16" s="16">
        <f t="shared" si="0"/>
        <v>7620</v>
      </c>
      <c r="F16" t="s">
        <v>43</v>
      </c>
    </row>
    <row r="17" spans="1:6" x14ac:dyDescent="0.35">
      <c r="A17" t="s">
        <v>18</v>
      </c>
      <c r="C17" s="6" t="s">
        <v>20</v>
      </c>
      <c r="D17" s="33" t="s">
        <v>41</v>
      </c>
      <c r="E17" s="34">
        <v>0</v>
      </c>
    </row>
    <row r="18" spans="1:6" x14ac:dyDescent="0.35">
      <c r="A18" t="s">
        <v>13</v>
      </c>
      <c r="C18" s="6">
        <v>0</v>
      </c>
      <c r="D18" s="6">
        <v>4779</v>
      </c>
      <c r="E18" s="16">
        <f>D18-C18</f>
        <v>4779</v>
      </c>
      <c r="F18" t="s">
        <v>42</v>
      </c>
    </row>
    <row r="19" spans="1:6" x14ac:dyDescent="0.35">
      <c r="A19" t="s">
        <v>14</v>
      </c>
      <c r="C19" s="6">
        <v>0</v>
      </c>
      <c r="D19" s="6">
        <v>3053</v>
      </c>
      <c r="E19" s="16">
        <f>D19-C19</f>
        <v>3053</v>
      </c>
      <c r="F19" t="s">
        <v>42</v>
      </c>
    </row>
    <row r="20" spans="1:6" x14ac:dyDescent="0.35">
      <c r="A20" t="s">
        <v>19</v>
      </c>
      <c r="C20" s="6" t="s">
        <v>20</v>
      </c>
      <c r="D20" s="6" t="s">
        <v>21</v>
      </c>
      <c r="E20" s="8">
        <v>0</v>
      </c>
    </row>
    <row r="21" spans="1:6" x14ac:dyDescent="0.35">
      <c r="A21" s="9" t="s">
        <v>15</v>
      </c>
      <c r="B21" s="9"/>
      <c r="C21" s="10" t="s">
        <v>20</v>
      </c>
      <c r="D21" s="10" t="s">
        <v>33</v>
      </c>
      <c r="E21" s="11">
        <v>0</v>
      </c>
      <c r="F21" s="9"/>
    </row>
    <row r="22" spans="1:6" x14ac:dyDescent="0.35">
      <c r="C22" s="23">
        <f>SUM(C10:C21)</f>
        <v>135984</v>
      </c>
      <c r="D22" s="23">
        <f>SUM(D10:D21)</f>
        <v>184936</v>
      </c>
      <c r="E22" s="8">
        <f>D22-C22</f>
        <v>48952</v>
      </c>
      <c r="F22" s="5" t="s">
        <v>31</v>
      </c>
    </row>
    <row r="23" spans="1:6" x14ac:dyDescent="0.35">
      <c r="C23" s="23"/>
      <c r="D23" s="32">
        <f>D22-B5</f>
        <v>16198</v>
      </c>
      <c r="E23" s="8" t="s">
        <v>30</v>
      </c>
    </row>
    <row r="24" spans="1:6" x14ac:dyDescent="0.35">
      <c r="C24" s="6"/>
      <c r="D24" s="6"/>
      <c r="E24" s="8"/>
    </row>
    <row r="25" spans="1:6" x14ac:dyDescent="0.35">
      <c r="A25" t="s">
        <v>10</v>
      </c>
      <c r="C25" s="6">
        <v>24379</v>
      </c>
      <c r="D25" s="6">
        <v>55479</v>
      </c>
      <c r="E25" s="16">
        <f>D25-C25</f>
        <v>31100</v>
      </c>
      <c r="F25" t="s">
        <v>39</v>
      </c>
    </row>
    <row r="26" spans="1:6" x14ac:dyDescent="0.35">
      <c r="A26" t="s">
        <v>11</v>
      </c>
      <c r="C26" s="6">
        <v>1055</v>
      </c>
      <c r="D26" s="7">
        <v>1055</v>
      </c>
      <c r="E26" s="8">
        <v>0</v>
      </c>
    </row>
    <row r="27" spans="1:6" x14ac:dyDescent="0.35">
      <c r="A27" s="9" t="s">
        <v>12</v>
      </c>
      <c r="B27" s="9"/>
      <c r="C27" s="10">
        <v>1619</v>
      </c>
      <c r="D27" s="25">
        <v>1619</v>
      </c>
      <c r="E27" s="11">
        <v>0</v>
      </c>
      <c r="F27" s="9"/>
    </row>
    <row r="28" spans="1:6" x14ac:dyDescent="0.35">
      <c r="C28" s="6">
        <f>SUM(C25:C27)</f>
        <v>27053</v>
      </c>
      <c r="D28" s="24">
        <f>SUM(D25:D27)</f>
        <v>58153</v>
      </c>
      <c r="E28" s="8">
        <f>D28-C28</f>
        <v>31100</v>
      </c>
      <c r="F28" s="5" t="s">
        <v>31</v>
      </c>
    </row>
    <row r="29" spans="1:6" x14ac:dyDescent="0.35">
      <c r="C29" s="6"/>
      <c r="D29" s="31">
        <f>D28-B6</f>
        <v>29715</v>
      </c>
      <c r="E29" s="8" t="s">
        <v>30</v>
      </c>
      <c r="F29" s="5"/>
    </row>
    <row r="30" spans="1:6" ht="15" thickBot="1" x14ac:dyDescent="0.4">
      <c r="A30" s="26"/>
      <c r="B30" s="26"/>
      <c r="C30" s="27"/>
      <c r="D30" s="28"/>
      <c r="E30" s="29"/>
    </row>
    <row r="31" spans="1:6" x14ac:dyDescent="0.35">
      <c r="C31" s="20">
        <f>C22+C28</f>
        <v>163037</v>
      </c>
      <c r="D31" s="20">
        <f>D28+D22</f>
        <v>243089</v>
      </c>
      <c r="E31" s="8">
        <f>D31-C31</f>
        <v>80052</v>
      </c>
      <c r="F31" s="5" t="s">
        <v>31</v>
      </c>
    </row>
    <row r="32" spans="1:6" x14ac:dyDescent="0.35">
      <c r="D32" s="21">
        <f>D31-B7</f>
        <v>45913</v>
      </c>
      <c r="E32" s="22" t="s">
        <v>30</v>
      </c>
    </row>
    <row r="35" spans="1:3" x14ac:dyDescent="0.35">
      <c r="A35" t="s">
        <v>51</v>
      </c>
      <c r="C35"/>
    </row>
    <row r="36" spans="1:3" x14ac:dyDescent="0.35">
      <c r="B36" s="17">
        <v>179593</v>
      </c>
      <c r="C36" t="s">
        <v>52</v>
      </c>
    </row>
    <row r="37" spans="1:3" x14ac:dyDescent="0.35">
      <c r="B37" s="17">
        <v>-1356</v>
      </c>
      <c r="C37" t="s">
        <v>53</v>
      </c>
    </row>
    <row r="38" spans="1:3" x14ac:dyDescent="0.35">
      <c r="B38" s="17">
        <v>-1321</v>
      </c>
      <c r="C38" t="s">
        <v>54</v>
      </c>
    </row>
    <row r="39" spans="1:3" x14ac:dyDescent="0.35">
      <c r="B39" s="17">
        <v>-1234</v>
      </c>
      <c r="C39" t="s">
        <v>55</v>
      </c>
    </row>
    <row r="40" spans="1:3" x14ac:dyDescent="0.35">
      <c r="A40" s="9"/>
      <c r="B40" s="18">
        <v>-12645</v>
      </c>
      <c r="C40" s="9" t="s">
        <v>56</v>
      </c>
    </row>
    <row r="41" spans="1:3" x14ac:dyDescent="0.35">
      <c r="B41" s="38">
        <f>SUM(B36:B40)</f>
        <v>163037</v>
      </c>
      <c r="C41" s="2" t="s">
        <v>57</v>
      </c>
    </row>
    <row r="42" spans="1:3" x14ac:dyDescent="0.35">
      <c r="B42" s="17">
        <v>48952</v>
      </c>
      <c r="C42" t="s">
        <v>58</v>
      </c>
    </row>
    <row r="43" spans="1:3" x14ac:dyDescent="0.35">
      <c r="A43" s="9"/>
      <c r="B43" s="18">
        <v>31100</v>
      </c>
      <c r="C43" s="9" t="s">
        <v>59</v>
      </c>
    </row>
    <row r="44" spans="1:3" x14ac:dyDescent="0.35">
      <c r="B44" s="17">
        <f>SUM(B41:B43)</f>
        <v>243089</v>
      </c>
      <c r="C44" t="s">
        <v>60</v>
      </c>
    </row>
    <row r="45" spans="1:3" x14ac:dyDescent="0.35">
      <c r="B45" s="17">
        <v>-1619</v>
      </c>
      <c r="C45" t="s">
        <v>61</v>
      </c>
    </row>
    <row r="46" spans="1:3" x14ac:dyDescent="0.35">
      <c r="A46" s="9"/>
      <c r="B46" s="18">
        <v>-1055</v>
      </c>
      <c r="C46" s="9" t="s">
        <v>62</v>
      </c>
    </row>
    <row r="47" spans="1:3" x14ac:dyDescent="0.35">
      <c r="B47" s="38">
        <f>SUM(B44:B46)</f>
        <v>240415</v>
      </c>
      <c r="C47" s="2" t="s">
        <v>63</v>
      </c>
    </row>
    <row r="48" spans="1:3" x14ac:dyDescent="0.35">
      <c r="B48" s="39"/>
      <c r="C48"/>
    </row>
    <row r="49" spans="2:3" x14ac:dyDescent="0.35">
      <c r="B49" s="17">
        <v>240415</v>
      </c>
      <c r="C49" t="s">
        <v>64</v>
      </c>
    </row>
  </sheetData>
  <pageMargins left="0.7" right="0.7" top="0.75" bottom="0.75" header="0.3" footer="0.3"/>
  <pageSetup scale="9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228A6-B02D-4F4C-A923-1C92912F83C5}">
  <dimension ref="A1:F32"/>
  <sheetViews>
    <sheetView workbookViewId="0">
      <selection activeCell="D15" sqref="D15"/>
    </sheetView>
  </sheetViews>
  <sheetFormatPr defaultRowHeight="14.5" x14ac:dyDescent="0.35"/>
  <cols>
    <col min="2" max="2" width="12.54296875" bestFit="1" customWidth="1"/>
    <col min="3" max="3" width="25.36328125" style="4" bestFit="1" customWidth="1"/>
    <col min="4" max="4" width="16.7265625" style="4" customWidth="1"/>
    <col min="5" max="5" width="12.1796875" style="5" bestFit="1" customWidth="1"/>
    <col min="6" max="6" width="129.54296875" bestFit="1" customWidth="1"/>
  </cols>
  <sheetData>
    <row r="1" spans="1:6" ht="18.5" x14ac:dyDescent="0.45">
      <c r="A1" s="3" t="s">
        <v>0</v>
      </c>
    </row>
    <row r="2" spans="1:6" x14ac:dyDescent="0.35">
      <c r="A2" t="s">
        <v>1</v>
      </c>
    </row>
    <row r="3" spans="1:6" x14ac:dyDescent="0.35">
      <c r="A3" s="1">
        <v>46239</v>
      </c>
    </row>
    <row r="5" spans="1:6" x14ac:dyDescent="0.35">
      <c r="A5" s="2" t="s">
        <v>17</v>
      </c>
      <c r="B5" s="17">
        <v>168738</v>
      </c>
      <c r="C5" s="4" t="s">
        <v>22</v>
      </c>
    </row>
    <row r="6" spans="1:6" x14ac:dyDescent="0.35">
      <c r="A6" s="9"/>
      <c r="B6" s="18">
        <v>28438</v>
      </c>
      <c r="C6" s="12" t="s">
        <v>23</v>
      </c>
    </row>
    <row r="7" spans="1:6" x14ac:dyDescent="0.35">
      <c r="B7" s="19">
        <f>SUM(B5:B6)</f>
        <v>197176</v>
      </c>
    </row>
    <row r="9" spans="1:6" x14ac:dyDescent="0.35">
      <c r="A9" s="13"/>
      <c r="B9" s="13"/>
      <c r="C9" s="14" t="s">
        <v>44</v>
      </c>
      <c r="D9" s="14" t="s">
        <v>32</v>
      </c>
      <c r="E9" s="15" t="s">
        <v>4</v>
      </c>
      <c r="F9" s="30" t="s">
        <v>24</v>
      </c>
    </row>
    <row r="10" spans="1:6" x14ac:dyDescent="0.35">
      <c r="A10" t="s">
        <v>3</v>
      </c>
      <c r="C10" s="6">
        <v>57955</v>
      </c>
      <c r="D10" s="6">
        <v>71315</v>
      </c>
      <c r="E10" s="16">
        <f t="shared" ref="E10:E16" si="0">D10-C10</f>
        <v>13360</v>
      </c>
      <c r="F10" t="s">
        <v>34</v>
      </c>
    </row>
    <row r="11" spans="1:6" x14ac:dyDescent="0.35">
      <c r="A11" t="s">
        <v>5</v>
      </c>
      <c r="C11" s="6">
        <v>21419</v>
      </c>
      <c r="D11" s="6">
        <v>21993</v>
      </c>
      <c r="E11" s="16">
        <f t="shared" si="0"/>
        <v>574</v>
      </c>
      <c r="F11" t="s">
        <v>35</v>
      </c>
    </row>
    <row r="12" spans="1:6" x14ac:dyDescent="0.35">
      <c r="A12" t="s">
        <v>6</v>
      </c>
      <c r="C12" s="6">
        <v>18693</v>
      </c>
      <c r="D12" s="6">
        <v>23555</v>
      </c>
      <c r="E12" s="16">
        <f t="shared" si="0"/>
        <v>4862</v>
      </c>
      <c r="F12" t="s">
        <v>36</v>
      </c>
    </row>
    <row r="13" spans="1:6" x14ac:dyDescent="0.35">
      <c r="A13" t="s">
        <v>7</v>
      </c>
      <c r="C13" s="6">
        <v>5951</v>
      </c>
      <c r="D13" s="6">
        <v>12297</v>
      </c>
      <c r="E13" s="16">
        <f t="shared" si="0"/>
        <v>6346</v>
      </c>
      <c r="F13" t="s">
        <v>45</v>
      </c>
    </row>
    <row r="14" spans="1:6" x14ac:dyDescent="0.35">
      <c r="A14" t="s">
        <v>8</v>
      </c>
      <c r="C14" s="6">
        <v>15147</v>
      </c>
      <c r="D14" s="6">
        <v>21925</v>
      </c>
      <c r="E14" s="16">
        <f t="shared" si="0"/>
        <v>6778</v>
      </c>
      <c r="F14" t="s">
        <v>37</v>
      </c>
    </row>
    <row r="15" spans="1:6" x14ac:dyDescent="0.35">
      <c r="A15" t="s">
        <v>9</v>
      </c>
      <c r="C15" s="6">
        <v>16819</v>
      </c>
      <c r="D15" s="6">
        <v>19745</v>
      </c>
      <c r="E15" s="16">
        <f t="shared" si="0"/>
        <v>2926</v>
      </c>
      <c r="F15" t="s">
        <v>38</v>
      </c>
    </row>
    <row r="16" spans="1:6" x14ac:dyDescent="0.35">
      <c r="A16" t="s">
        <v>16</v>
      </c>
      <c r="C16" s="35">
        <v>9000</v>
      </c>
      <c r="D16" s="6">
        <v>7620</v>
      </c>
      <c r="E16" s="16">
        <f t="shared" si="0"/>
        <v>-1380</v>
      </c>
      <c r="F16" t="s">
        <v>43</v>
      </c>
    </row>
    <row r="17" spans="1:6" x14ac:dyDescent="0.35">
      <c r="A17" t="s">
        <v>18</v>
      </c>
      <c r="C17" s="6" t="s">
        <v>20</v>
      </c>
      <c r="D17" s="33" t="s">
        <v>41</v>
      </c>
      <c r="E17" s="34">
        <v>0</v>
      </c>
    </row>
    <row r="18" spans="1:6" x14ac:dyDescent="0.35">
      <c r="A18" t="s">
        <v>13</v>
      </c>
      <c r="C18" s="6">
        <v>0</v>
      </c>
      <c r="D18" s="6">
        <v>4779</v>
      </c>
      <c r="E18" s="16">
        <f>D18-C18</f>
        <v>4779</v>
      </c>
      <c r="F18" t="s">
        <v>42</v>
      </c>
    </row>
    <row r="19" spans="1:6" x14ac:dyDescent="0.35">
      <c r="A19" t="s">
        <v>14</v>
      </c>
      <c r="C19" s="6">
        <v>0</v>
      </c>
      <c r="D19" s="6">
        <v>3053</v>
      </c>
      <c r="E19" s="16">
        <f>D19-C19</f>
        <v>3053</v>
      </c>
      <c r="F19" t="s">
        <v>42</v>
      </c>
    </row>
    <row r="20" spans="1:6" x14ac:dyDescent="0.35">
      <c r="A20" t="s">
        <v>19</v>
      </c>
      <c r="C20" s="6" t="s">
        <v>20</v>
      </c>
      <c r="D20" s="6" t="s">
        <v>21</v>
      </c>
      <c r="E20" s="8">
        <v>0</v>
      </c>
    </row>
    <row r="21" spans="1:6" x14ac:dyDescent="0.35">
      <c r="A21" s="9" t="s">
        <v>15</v>
      </c>
      <c r="B21" s="9"/>
      <c r="C21" s="10" t="s">
        <v>20</v>
      </c>
      <c r="D21" s="10" t="s">
        <v>33</v>
      </c>
      <c r="E21" s="11">
        <v>0</v>
      </c>
      <c r="F21" s="9"/>
    </row>
    <row r="22" spans="1:6" x14ac:dyDescent="0.35">
      <c r="C22" s="23">
        <f>SUM(C10:C21)</f>
        <v>144984</v>
      </c>
      <c r="D22" s="23">
        <f>SUM(D10:D21)</f>
        <v>186282</v>
      </c>
      <c r="E22" s="8">
        <f>D22-C22</f>
        <v>41298</v>
      </c>
      <c r="F22" s="5" t="s">
        <v>31</v>
      </c>
    </row>
    <row r="23" spans="1:6" x14ac:dyDescent="0.35">
      <c r="C23" s="23"/>
      <c r="D23" s="32">
        <f>D22-B5</f>
        <v>17544</v>
      </c>
      <c r="E23" s="8" t="s">
        <v>30</v>
      </c>
    </row>
    <row r="24" spans="1:6" x14ac:dyDescent="0.35">
      <c r="C24" s="6"/>
      <c r="D24" s="6"/>
      <c r="E24" s="8"/>
    </row>
    <row r="25" spans="1:6" x14ac:dyDescent="0.35">
      <c r="A25" t="s">
        <v>10</v>
      </c>
      <c r="C25" s="6">
        <v>24379</v>
      </c>
      <c r="D25" s="6">
        <v>55479</v>
      </c>
      <c r="E25" s="16">
        <f>D25-C25</f>
        <v>31100</v>
      </c>
      <c r="F25" t="s">
        <v>39</v>
      </c>
    </row>
    <row r="26" spans="1:6" x14ac:dyDescent="0.35">
      <c r="A26" t="s">
        <v>11</v>
      </c>
      <c r="C26" s="6">
        <v>1055</v>
      </c>
      <c r="D26" s="7">
        <v>1055</v>
      </c>
      <c r="E26" s="8">
        <v>0</v>
      </c>
    </row>
    <row r="27" spans="1:6" x14ac:dyDescent="0.35">
      <c r="A27" s="9" t="s">
        <v>12</v>
      </c>
      <c r="B27" s="9"/>
      <c r="C27" s="10">
        <v>1619</v>
      </c>
      <c r="D27" s="25">
        <v>1619</v>
      </c>
      <c r="E27" s="11">
        <v>0</v>
      </c>
      <c r="F27" s="9"/>
    </row>
    <row r="28" spans="1:6" x14ac:dyDescent="0.35">
      <c r="C28" s="6">
        <f>SUM(C25:C27)</f>
        <v>27053</v>
      </c>
      <c r="D28" s="24">
        <f>SUM(D25:D27)</f>
        <v>58153</v>
      </c>
      <c r="E28" s="8">
        <f>D28-C28</f>
        <v>31100</v>
      </c>
      <c r="F28" s="5" t="s">
        <v>31</v>
      </c>
    </row>
    <row r="29" spans="1:6" x14ac:dyDescent="0.35">
      <c r="C29" s="6"/>
      <c r="D29" s="31">
        <f>D28-B6</f>
        <v>29715</v>
      </c>
      <c r="E29" s="8" t="s">
        <v>30</v>
      </c>
      <c r="F29" s="5"/>
    </row>
    <row r="30" spans="1:6" ht="15" thickBot="1" x14ac:dyDescent="0.4">
      <c r="A30" s="26"/>
      <c r="B30" s="26"/>
      <c r="C30" s="27"/>
      <c r="D30" s="28"/>
      <c r="E30" s="29"/>
    </row>
    <row r="31" spans="1:6" x14ac:dyDescent="0.35">
      <c r="C31" s="20">
        <f>C22+C28</f>
        <v>172037</v>
      </c>
      <c r="D31" s="20">
        <f>D28+D22</f>
        <v>244435</v>
      </c>
      <c r="E31" s="8">
        <f>D31-C31</f>
        <v>72398</v>
      </c>
      <c r="F31" s="5" t="s">
        <v>31</v>
      </c>
    </row>
    <row r="32" spans="1:6" x14ac:dyDescent="0.35">
      <c r="D32" s="21">
        <f>D31-B7</f>
        <v>47259</v>
      </c>
      <c r="E32" s="22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workbookViewId="0">
      <selection activeCell="D20" sqref="D20"/>
    </sheetView>
  </sheetViews>
  <sheetFormatPr defaultRowHeight="14.5" x14ac:dyDescent="0.35"/>
  <cols>
    <col min="2" max="2" width="12.54296875" bestFit="1" customWidth="1"/>
    <col min="3" max="4" width="16.7265625" style="4" customWidth="1"/>
    <col min="5" max="5" width="12.1796875" style="5" bestFit="1" customWidth="1"/>
  </cols>
  <sheetData>
    <row r="1" spans="1:6" ht="18.5" x14ac:dyDescent="0.45">
      <c r="A1" s="3" t="s">
        <v>0</v>
      </c>
    </row>
    <row r="2" spans="1:6" x14ac:dyDescent="0.35">
      <c r="A2" t="s">
        <v>1</v>
      </c>
    </row>
    <row r="3" spans="1:6" x14ac:dyDescent="0.35">
      <c r="A3" s="1">
        <v>46205</v>
      </c>
    </row>
    <row r="5" spans="1:6" x14ac:dyDescent="0.35">
      <c r="A5" s="2" t="s">
        <v>17</v>
      </c>
      <c r="B5" s="17">
        <v>168738</v>
      </c>
      <c r="C5" s="4" t="s">
        <v>22</v>
      </c>
    </row>
    <row r="6" spans="1:6" x14ac:dyDescent="0.35">
      <c r="A6" s="9"/>
      <c r="B6" s="18">
        <v>28438</v>
      </c>
      <c r="C6" s="12" t="s">
        <v>23</v>
      </c>
    </row>
    <row r="7" spans="1:6" x14ac:dyDescent="0.35">
      <c r="B7" s="19">
        <f>SUM(B5:B6)</f>
        <v>197176</v>
      </c>
    </row>
    <row r="9" spans="1:6" x14ac:dyDescent="0.35">
      <c r="A9" s="13"/>
      <c r="B9" s="13"/>
      <c r="C9" s="14" t="s">
        <v>2</v>
      </c>
      <c r="D9" s="14" t="s">
        <v>32</v>
      </c>
      <c r="E9" s="15" t="s">
        <v>4</v>
      </c>
      <c r="F9" s="30" t="s">
        <v>24</v>
      </c>
    </row>
    <row r="10" spans="1:6" x14ac:dyDescent="0.35">
      <c r="A10" t="s">
        <v>3</v>
      </c>
      <c r="C10" s="6">
        <v>57955</v>
      </c>
      <c r="D10" s="6">
        <v>63591</v>
      </c>
      <c r="E10" s="16">
        <f t="shared" ref="E10:E16" si="0">D10-C10</f>
        <v>5636</v>
      </c>
      <c r="F10" t="s">
        <v>25</v>
      </c>
    </row>
    <row r="11" spans="1:6" x14ac:dyDescent="0.35">
      <c r="A11" t="s">
        <v>5</v>
      </c>
      <c r="C11" s="6">
        <v>21419</v>
      </c>
      <c r="D11" s="6">
        <v>21223</v>
      </c>
      <c r="E11" s="8">
        <f t="shared" si="0"/>
        <v>-196</v>
      </c>
    </row>
    <row r="12" spans="1:6" x14ac:dyDescent="0.35">
      <c r="A12" t="s">
        <v>6</v>
      </c>
      <c r="C12" s="6">
        <v>18693</v>
      </c>
      <c r="D12" s="6">
        <v>20813</v>
      </c>
      <c r="E12" s="16">
        <f t="shared" si="0"/>
        <v>2120</v>
      </c>
      <c r="F12" t="s">
        <v>26</v>
      </c>
    </row>
    <row r="13" spans="1:6" x14ac:dyDescent="0.35">
      <c r="A13" t="s">
        <v>7</v>
      </c>
      <c r="C13" s="6">
        <v>5951</v>
      </c>
      <c r="D13" s="6">
        <v>11933</v>
      </c>
      <c r="E13" s="16">
        <f t="shared" si="0"/>
        <v>5982</v>
      </c>
      <c r="F13" t="s">
        <v>27</v>
      </c>
    </row>
    <row r="14" spans="1:6" x14ac:dyDescent="0.35">
      <c r="A14" t="s">
        <v>8</v>
      </c>
      <c r="C14" s="6">
        <v>15147</v>
      </c>
      <c r="D14" s="6">
        <v>19651</v>
      </c>
      <c r="E14" s="16">
        <f t="shared" si="0"/>
        <v>4504</v>
      </c>
      <c r="F14" t="s">
        <v>28</v>
      </c>
    </row>
    <row r="15" spans="1:6" x14ac:dyDescent="0.35">
      <c r="A15" t="s">
        <v>9</v>
      </c>
      <c r="C15" s="6">
        <v>16819</v>
      </c>
      <c r="D15" s="6">
        <v>17157</v>
      </c>
      <c r="E15" s="8">
        <f t="shared" si="0"/>
        <v>338</v>
      </c>
    </row>
    <row r="16" spans="1:6" x14ac:dyDescent="0.35">
      <c r="A16" t="s">
        <v>16</v>
      </c>
      <c r="C16" s="6">
        <v>0</v>
      </c>
      <c r="D16" s="6">
        <v>7345</v>
      </c>
      <c r="E16" s="8">
        <f t="shared" si="0"/>
        <v>7345</v>
      </c>
    </row>
    <row r="17" spans="1:6" x14ac:dyDescent="0.35">
      <c r="A17" t="s">
        <v>18</v>
      </c>
      <c r="C17" s="6" t="s">
        <v>20</v>
      </c>
      <c r="D17" s="33">
        <v>1730</v>
      </c>
      <c r="E17" s="8">
        <v>0</v>
      </c>
    </row>
    <row r="18" spans="1:6" x14ac:dyDescent="0.35">
      <c r="A18" t="s">
        <v>13</v>
      </c>
      <c r="C18" s="6">
        <v>0</v>
      </c>
      <c r="D18" s="6">
        <v>3929</v>
      </c>
      <c r="E18" s="8">
        <f>D18-C18</f>
        <v>3929</v>
      </c>
    </row>
    <row r="19" spans="1:6" x14ac:dyDescent="0.35">
      <c r="A19" t="s">
        <v>14</v>
      </c>
      <c r="C19" s="6">
        <v>0</v>
      </c>
      <c r="D19" s="6">
        <v>2815</v>
      </c>
      <c r="E19" s="8">
        <f>D19-C19</f>
        <v>2815</v>
      </c>
    </row>
    <row r="20" spans="1:6" x14ac:dyDescent="0.35">
      <c r="A20" t="s">
        <v>19</v>
      </c>
      <c r="C20" s="6" t="s">
        <v>20</v>
      </c>
      <c r="D20" s="6" t="s">
        <v>21</v>
      </c>
      <c r="E20" s="8">
        <v>0</v>
      </c>
    </row>
    <row r="21" spans="1:6" x14ac:dyDescent="0.35">
      <c r="A21" s="9" t="s">
        <v>15</v>
      </c>
      <c r="B21" s="9"/>
      <c r="C21" s="10" t="s">
        <v>20</v>
      </c>
      <c r="D21" s="10" t="s">
        <v>33</v>
      </c>
      <c r="E21" s="11">
        <v>0</v>
      </c>
      <c r="F21" s="9"/>
    </row>
    <row r="22" spans="1:6" x14ac:dyDescent="0.35">
      <c r="C22" s="23">
        <f>SUM(C10:C21)</f>
        <v>135984</v>
      </c>
      <c r="D22" s="23">
        <f>SUM(D10:D21)</f>
        <v>170187</v>
      </c>
      <c r="E22" s="8">
        <f>D22-C22</f>
        <v>34203</v>
      </c>
      <c r="F22" s="5" t="s">
        <v>31</v>
      </c>
    </row>
    <row r="23" spans="1:6" x14ac:dyDescent="0.35">
      <c r="C23" s="23"/>
      <c r="D23" s="32">
        <f>D22-B5</f>
        <v>1449</v>
      </c>
      <c r="E23" s="8" t="s">
        <v>30</v>
      </c>
    </row>
    <row r="24" spans="1:6" x14ac:dyDescent="0.35">
      <c r="C24" s="6"/>
      <c r="D24" s="6"/>
      <c r="E24" s="8"/>
    </row>
    <row r="25" spans="1:6" x14ac:dyDescent="0.35">
      <c r="A25" t="s">
        <v>10</v>
      </c>
      <c r="C25" s="6">
        <v>24379</v>
      </c>
      <c r="D25" s="6">
        <v>48447</v>
      </c>
      <c r="E25" s="16">
        <f>D25-C25</f>
        <v>24068</v>
      </c>
      <c r="F25" t="s">
        <v>29</v>
      </c>
    </row>
    <row r="26" spans="1:6" x14ac:dyDescent="0.35">
      <c r="A26" t="s">
        <v>11</v>
      </c>
      <c r="C26" s="6">
        <v>1055</v>
      </c>
      <c r="D26" s="7">
        <v>1055</v>
      </c>
      <c r="E26" s="8">
        <v>0</v>
      </c>
    </row>
    <row r="27" spans="1:6" x14ac:dyDescent="0.35">
      <c r="A27" s="9" t="s">
        <v>12</v>
      </c>
      <c r="B27" s="9"/>
      <c r="C27" s="10">
        <v>1619</v>
      </c>
      <c r="D27" s="25">
        <v>1619</v>
      </c>
      <c r="E27" s="11">
        <v>0</v>
      </c>
      <c r="F27" s="9"/>
    </row>
    <row r="28" spans="1:6" x14ac:dyDescent="0.35">
      <c r="C28" s="6">
        <f>SUM(C25:C27)</f>
        <v>27053</v>
      </c>
      <c r="D28" s="24">
        <f>SUM(D25:D27)</f>
        <v>51121</v>
      </c>
      <c r="E28" s="8">
        <f>D28-C28</f>
        <v>24068</v>
      </c>
      <c r="F28" s="5" t="s">
        <v>31</v>
      </c>
    </row>
    <row r="29" spans="1:6" x14ac:dyDescent="0.35">
      <c r="C29" s="6"/>
      <c r="D29" s="31">
        <f>D28-B6</f>
        <v>22683</v>
      </c>
      <c r="E29" s="8" t="s">
        <v>30</v>
      </c>
      <c r="F29" s="5"/>
    </row>
    <row r="30" spans="1:6" ht="15" thickBot="1" x14ac:dyDescent="0.4">
      <c r="A30" s="26"/>
      <c r="B30" s="26"/>
      <c r="C30" s="27"/>
      <c r="D30" s="28"/>
      <c r="E30" s="29"/>
    </row>
    <row r="31" spans="1:6" x14ac:dyDescent="0.35">
      <c r="C31" s="20">
        <f>C22+C28</f>
        <v>163037</v>
      </c>
      <c r="D31" s="20">
        <f>D28+D22</f>
        <v>221308</v>
      </c>
      <c r="E31" s="8">
        <f>D31-C31</f>
        <v>58271</v>
      </c>
      <c r="F31" s="5" t="s">
        <v>31</v>
      </c>
    </row>
    <row r="32" spans="1:6" x14ac:dyDescent="0.35">
      <c r="D32" s="21">
        <f>D31-B7</f>
        <v>24132</v>
      </c>
      <c r="E32" s="22" t="s">
        <v>30</v>
      </c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3CFA-BE3D-4C22-98C3-BA115E1AF749}">
  <dimension ref="A1:F32"/>
  <sheetViews>
    <sheetView workbookViewId="0">
      <selection activeCell="E17" sqref="E17"/>
    </sheetView>
  </sheetViews>
  <sheetFormatPr defaultRowHeight="14.5" x14ac:dyDescent="0.35"/>
  <cols>
    <col min="2" max="2" width="12.54296875" bestFit="1" customWidth="1"/>
    <col min="3" max="3" width="16.81640625" style="4" customWidth="1"/>
    <col min="4" max="4" width="18.81640625" style="4" bestFit="1" customWidth="1"/>
    <col min="5" max="5" width="12.1796875" style="5" bestFit="1" customWidth="1"/>
    <col min="6" max="6" width="129.54296875" bestFit="1" customWidth="1"/>
  </cols>
  <sheetData>
    <row r="1" spans="1:6" ht="18.5" x14ac:dyDescent="0.45">
      <c r="A1" s="3" t="s">
        <v>0</v>
      </c>
    </row>
    <row r="2" spans="1:6" x14ac:dyDescent="0.35">
      <c r="A2" t="s">
        <v>1</v>
      </c>
    </row>
    <row r="3" spans="1:6" x14ac:dyDescent="0.35">
      <c r="A3" s="1">
        <v>46239</v>
      </c>
    </row>
    <row r="5" spans="1:6" x14ac:dyDescent="0.35">
      <c r="A5" s="2" t="s">
        <v>17</v>
      </c>
      <c r="B5" s="17">
        <v>168738</v>
      </c>
      <c r="C5" s="4" t="s">
        <v>22</v>
      </c>
    </row>
    <row r="6" spans="1:6" x14ac:dyDescent="0.35">
      <c r="A6" s="9"/>
      <c r="B6" s="18">
        <v>28438</v>
      </c>
      <c r="C6" s="12" t="s">
        <v>23</v>
      </c>
    </row>
    <row r="7" spans="1:6" x14ac:dyDescent="0.35">
      <c r="B7" s="19">
        <f>SUM(B5:B6)</f>
        <v>197176</v>
      </c>
    </row>
    <row r="9" spans="1:6" x14ac:dyDescent="0.35">
      <c r="A9" s="13"/>
      <c r="B9" s="13"/>
      <c r="C9" s="14" t="s">
        <v>2</v>
      </c>
      <c r="D9" s="14" t="s">
        <v>49</v>
      </c>
      <c r="E9" s="15" t="s">
        <v>4</v>
      </c>
      <c r="F9" s="30" t="s">
        <v>24</v>
      </c>
    </row>
    <row r="10" spans="1:6" x14ac:dyDescent="0.35">
      <c r="A10" t="s">
        <v>3</v>
      </c>
      <c r="C10" s="6">
        <v>57955</v>
      </c>
      <c r="D10" s="6">
        <v>71315</v>
      </c>
      <c r="E10" s="16">
        <f t="shared" ref="E10:E15" si="0">D10-C10</f>
        <v>13360</v>
      </c>
      <c r="F10" t="s">
        <v>34</v>
      </c>
    </row>
    <row r="11" spans="1:6" x14ac:dyDescent="0.35">
      <c r="A11" t="s">
        <v>5</v>
      </c>
      <c r="C11" s="6">
        <v>21419</v>
      </c>
      <c r="D11" s="6">
        <v>21993</v>
      </c>
      <c r="E11" s="16">
        <f t="shared" si="0"/>
        <v>574</v>
      </c>
      <c r="F11" t="s">
        <v>35</v>
      </c>
    </row>
    <row r="12" spans="1:6" x14ac:dyDescent="0.35">
      <c r="A12" t="s">
        <v>6</v>
      </c>
      <c r="C12" s="6">
        <v>18693</v>
      </c>
      <c r="D12" s="6">
        <v>23555</v>
      </c>
      <c r="E12" s="16">
        <f t="shared" si="0"/>
        <v>4862</v>
      </c>
      <c r="F12" t="s">
        <v>36</v>
      </c>
    </row>
    <row r="13" spans="1:6" x14ac:dyDescent="0.35">
      <c r="A13" t="s">
        <v>7</v>
      </c>
      <c r="C13" s="6">
        <v>5951</v>
      </c>
      <c r="D13" s="6">
        <v>12297</v>
      </c>
      <c r="E13" s="16">
        <f t="shared" si="0"/>
        <v>6346</v>
      </c>
      <c r="F13" t="s">
        <v>45</v>
      </c>
    </row>
    <row r="14" spans="1:6" x14ac:dyDescent="0.35">
      <c r="A14" t="s">
        <v>8</v>
      </c>
      <c r="C14" s="6">
        <v>15147</v>
      </c>
      <c r="D14" s="6">
        <v>21925</v>
      </c>
      <c r="E14" s="16">
        <f t="shared" si="0"/>
        <v>6778</v>
      </c>
      <c r="F14" t="s">
        <v>37</v>
      </c>
    </row>
    <row r="15" spans="1:6" x14ac:dyDescent="0.35">
      <c r="A15" t="s">
        <v>9</v>
      </c>
      <c r="C15" s="6">
        <v>16819</v>
      </c>
      <c r="D15" s="6">
        <v>19745</v>
      </c>
      <c r="E15" s="16">
        <f t="shared" si="0"/>
        <v>2926</v>
      </c>
      <c r="F15" t="s">
        <v>38</v>
      </c>
    </row>
    <row r="16" spans="1:6" x14ac:dyDescent="0.35">
      <c r="A16" t="s">
        <v>16</v>
      </c>
      <c r="C16" s="37" t="s">
        <v>47</v>
      </c>
      <c r="D16" s="6">
        <v>7620</v>
      </c>
      <c r="E16" s="16">
        <v>7620</v>
      </c>
      <c r="F16" t="s">
        <v>43</v>
      </c>
    </row>
    <row r="17" spans="1:6" x14ac:dyDescent="0.35">
      <c r="A17" t="s">
        <v>18</v>
      </c>
      <c r="C17" s="6" t="s">
        <v>20</v>
      </c>
      <c r="D17" s="36" t="s">
        <v>40</v>
      </c>
      <c r="E17" s="34">
        <v>0</v>
      </c>
    </row>
    <row r="18" spans="1:6" x14ac:dyDescent="0.35">
      <c r="A18" t="s">
        <v>13</v>
      </c>
      <c r="C18" s="6" t="s">
        <v>47</v>
      </c>
      <c r="D18" s="6">
        <v>4779</v>
      </c>
      <c r="E18" s="16">
        <v>4779</v>
      </c>
      <c r="F18" t="s">
        <v>42</v>
      </c>
    </row>
    <row r="19" spans="1:6" x14ac:dyDescent="0.35">
      <c r="A19" t="s">
        <v>14</v>
      </c>
      <c r="C19" s="6" t="s">
        <v>47</v>
      </c>
      <c r="D19" s="6">
        <v>3053</v>
      </c>
      <c r="E19" s="16">
        <v>3053</v>
      </c>
      <c r="F19" t="s">
        <v>42</v>
      </c>
    </row>
    <row r="20" spans="1:6" x14ac:dyDescent="0.35">
      <c r="A20" t="s">
        <v>19</v>
      </c>
      <c r="C20" s="6" t="s">
        <v>20</v>
      </c>
      <c r="D20" s="6" t="s">
        <v>48</v>
      </c>
      <c r="E20" s="8">
        <v>0</v>
      </c>
    </row>
    <row r="21" spans="1:6" x14ac:dyDescent="0.35">
      <c r="A21" s="9" t="s">
        <v>15</v>
      </c>
      <c r="B21" s="9"/>
      <c r="C21" s="10" t="s">
        <v>20</v>
      </c>
      <c r="D21" s="10" t="s">
        <v>40</v>
      </c>
      <c r="E21" s="11">
        <v>0</v>
      </c>
      <c r="F21" s="9"/>
    </row>
    <row r="22" spans="1:6" x14ac:dyDescent="0.35">
      <c r="C22" s="23">
        <f>SUM(C10:C21)</f>
        <v>135984</v>
      </c>
      <c r="D22" s="23">
        <f>SUM(D10:D21)</f>
        <v>186282</v>
      </c>
      <c r="E22" s="8">
        <f>D22-C22</f>
        <v>50298</v>
      </c>
      <c r="F22" s="5" t="s">
        <v>31</v>
      </c>
    </row>
    <row r="23" spans="1:6" x14ac:dyDescent="0.35">
      <c r="C23" s="23"/>
      <c r="D23" s="32"/>
      <c r="E23" s="8"/>
    </row>
    <row r="24" spans="1:6" x14ac:dyDescent="0.35">
      <c r="C24" s="6"/>
      <c r="D24" s="6"/>
      <c r="E24" s="8"/>
    </row>
    <row r="25" spans="1:6" x14ac:dyDescent="0.35">
      <c r="A25" t="s">
        <v>10</v>
      </c>
      <c r="C25" s="6">
        <v>24379</v>
      </c>
      <c r="D25" s="6">
        <v>55479</v>
      </c>
      <c r="E25" s="16">
        <f>D25-C25</f>
        <v>31100</v>
      </c>
      <c r="F25" t="s">
        <v>39</v>
      </c>
    </row>
    <row r="26" spans="1:6" x14ac:dyDescent="0.35">
      <c r="A26" t="s">
        <v>11</v>
      </c>
      <c r="C26" s="6">
        <v>1055</v>
      </c>
      <c r="D26" s="7">
        <v>1055</v>
      </c>
      <c r="E26" s="8">
        <v>0</v>
      </c>
    </row>
    <row r="27" spans="1:6" x14ac:dyDescent="0.35">
      <c r="A27" s="9" t="s">
        <v>12</v>
      </c>
      <c r="B27" s="9"/>
      <c r="C27" s="10">
        <v>1619</v>
      </c>
      <c r="D27" s="25">
        <v>1619</v>
      </c>
      <c r="E27" s="11">
        <v>0</v>
      </c>
      <c r="F27" s="9"/>
    </row>
    <row r="28" spans="1:6" x14ac:dyDescent="0.35">
      <c r="C28" s="6">
        <f>SUM(C25:C27)</f>
        <v>27053</v>
      </c>
      <c r="D28" s="24">
        <f>SUM(D25:D27)</f>
        <v>58153</v>
      </c>
      <c r="E28" s="8">
        <f>D28-C28</f>
        <v>31100</v>
      </c>
      <c r="F28" s="5" t="s">
        <v>31</v>
      </c>
    </row>
    <row r="29" spans="1:6" x14ac:dyDescent="0.35">
      <c r="C29" s="6"/>
      <c r="D29" s="31"/>
      <c r="E29" s="8"/>
      <c r="F29" s="5"/>
    </row>
    <row r="30" spans="1:6" ht="15" thickBot="1" x14ac:dyDescent="0.4">
      <c r="A30" s="26"/>
      <c r="B30" s="26"/>
      <c r="C30" s="27"/>
      <c r="D30" s="28"/>
      <c r="E30" s="29"/>
    </row>
    <row r="31" spans="1:6" x14ac:dyDescent="0.35">
      <c r="C31" s="20">
        <f>C22+C28</f>
        <v>163037</v>
      </c>
      <c r="D31" s="20">
        <f>D28+D22</f>
        <v>244435</v>
      </c>
      <c r="E31" s="8">
        <f>D31-C31</f>
        <v>81398</v>
      </c>
      <c r="F31" s="5" t="s">
        <v>31</v>
      </c>
    </row>
    <row r="32" spans="1:6" x14ac:dyDescent="0.35">
      <c r="D32" s="21">
        <f>D31-B7</f>
        <v>47259</v>
      </c>
      <c r="E32" s="22" t="s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AB4A1-805A-4A1E-AACE-4D74D0079628}">
  <dimension ref="A1:F32"/>
  <sheetViews>
    <sheetView workbookViewId="0">
      <selection activeCell="E25" sqref="E25"/>
    </sheetView>
  </sheetViews>
  <sheetFormatPr defaultRowHeight="14.5" x14ac:dyDescent="0.35"/>
  <cols>
    <col min="2" max="2" width="12.54296875" bestFit="1" customWidth="1"/>
    <col min="3" max="3" width="16.7265625" style="4" customWidth="1"/>
    <col min="4" max="4" width="17.81640625" style="4" bestFit="1" customWidth="1"/>
    <col min="5" max="5" width="12.1796875" style="5" bestFit="1" customWidth="1"/>
  </cols>
  <sheetData>
    <row r="1" spans="1:6" ht="18.5" x14ac:dyDescent="0.45">
      <c r="A1" s="3" t="s">
        <v>0</v>
      </c>
    </row>
    <row r="2" spans="1:6" x14ac:dyDescent="0.35">
      <c r="A2" t="s">
        <v>1</v>
      </c>
    </row>
    <row r="3" spans="1:6" x14ac:dyDescent="0.35">
      <c r="A3" s="1">
        <v>46205</v>
      </c>
    </row>
    <row r="5" spans="1:6" x14ac:dyDescent="0.35">
      <c r="A5" s="2" t="s">
        <v>17</v>
      </c>
      <c r="B5" s="17">
        <v>168738</v>
      </c>
      <c r="C5" s="4" t="s">
        <v>22</v>
      </c>
    </row>
    <row r="6" spans="1:6" x14ac:dyDescent="0.35">
      <c r="A6" s="9"/>
      <c r="B6" s="18">
        <v>28438</v>
      </c>
      <c r="C6" s="12" t="s">
        <v>23</v>
      </c>
    </row>
    <row r="7" spans="1:6" x14ac:dyDescent="0.35">
      <c r="B7" s="19">
        <f>SUM(B5:B6)</f>
        <v>197176</v>
      </c>
    </row>
    <row r="9" spans="1:6" x14ac:dyDescent="0.35">
      <c r="A9" s="13"/>
      <c r="B9" s="13"/>
      <c r="C9" s="14" t="s">
        <v>2</v>
      </c>
      <c r="D9" s="14" t="s">
        <v>46</v>
      </c>
      <c r="E9" s="15" t="s">
        <v>4</v>
      </c>
      <c r="F9" s="30" t="s">
        <v>24</v>
      </c>
    </row>
    <row r="10" spans="1:6" x14ac:dyDescent="0.35">
      <c r="A10" t="s">
        <v>3</v>
      </c>
      <c r="C10" s="6">
        <v>57955</v>
      </c>
      <c r="D10" s="6">
        <v>63591</v>
      </c>
      <c r="E10" s="16">
        <f t="shared" ref="E10:E16" si="0">D10-C10</f>
        <v>5636</v>
      </c>
      <c r="F10" t="s">
        <v>25</v>
      </c>
    </row>
    <row r="11" spans="1:6" x14ac:dyDescent="0.35">
      <c r="A11" t="s">
        <v>5</v>
      </c>
      <c r="C11" s="6">
        <v>21419</v>
      </c>
      <c r="D11" s="6">
        <v>21223</v>
      </c>
      <c r="E11" s="8">
        <f t="shared" si="0"/>
        <v>-196</v>
      </c>
    </row>
    <row r="12" spans="1:6" x14ac:dyDescent="0.35">
      <c r="A12" t="s">
        <v>6</v>
      </c>
      <c r="C12" s="6">
        <v>18693</v>
      </c>
      <c r="D12" s="6">
        <v>20813</v>
      </c>
      <c r="E12" s="16">
        <f t="shared" si="0"/>
        <v>2120</v>
      </c>
      <c r="F12" t="s">
        <v>26</v>
      </c>
    </row>
    <row r="13" spans="1:6" x14ac:dyDescent="0.35">
      <c r="A13" t="s">
        <v>7</v>
      </c>
      <c r="C13" s="6">
        <v>5951</v>
      </c>
      <c r="D13" s="6">
        <v>11933</v>
      </c>
      <c r="E13" s="16">
        <f t="shared" si="0"/>
        <v>5982</v>
      </c>
      <c r="F13" t="s">
        <v>27</v>
      </c>
    </row>
    <row r="14" spans="1:6" x14ac:dyDescent="0.35">
      <c r="A14" t="s">
        <v>8</v>
      </c>
      <c r="C14" s="6">
        <v>15147</v>
      </c>
      <c r="D14" s="6">
        <v>19651</v>
      </c>
      <c r="E14" s="16">
        <f t="shared" si="0"/>
        <v>4504</v>
      </c>
      <c r="F14" t="s">
        <v>28</v>
      </c>
    </row>
    <row r="15" spans="1:6" x14ac:dyDescent="0.35">
      <c r="A15" t="s">
        <v>9</v>
      </c>
      <c r="C15" s="6">
        <v>16819</v>
      </c>
      <c r="D15" s="6">
        <v>17157</v>
      </c>
      <c r="E15" s="8">
        <f t="shared" si="0"/>
        <v>338</v>
      </c>
    </row>
    <row r="16" spans="1:6" x14ac:dyDescent="0.35">
      <c r="A16" t="s">
        <v>16</v>
      </c>
      <c r="C16" s="6">
        <v>0</v>
      </c>
      <c r="D16" s="6">
        <v>7345</v>
      </c>
      <c r="E16" s="8">
        <f t="shared" si="0"/>
        <v>7345</v>
      </c>
    </row>
    <row r="17" spans="1:6" x14ac:dyDescent="0.35">
      <c r="A17" t="s">
        <v>18</v>
      </c>
      <c r="C17" s="6" t="s">
        <v>20</v>
      </c>
      <c r="D17" s="36" t="s">
        <v>40</v>
      </c>
      <c r="E17" s="8">
        <v>0</v>
      </c>
    </row>
    <row r="18" spans="1:6" x14ac:dyDescent="0.35">
      <c r="A18" t="s">
        <v>13</v>
      </c>
      <c r="C18" s="6" t="s">
        <v>47</v>
      </c>
      <c r="D18" s="6">
        <v>3929</v>
      </c>
      <c r="E18" s="8">
        <v>3929</v>
      </c>
    </row>
    <row r="19" spans="1:6" x14ac:dyDescent="0.35">
      <c r="A19" t="s">
        <v>14</v>
      </c>
      <c r="C19" s="6" t="s">
        <v>47</v>
      </c>
      <c r="D19" s="6">
        <v>2815</v>
      </c>
      <c r="E19" s="8">
        <v>2815</v>
      </c>
    </row>
    <row r="20" spans="1:6" x14ac:dyDescent="0.35">
      <c r="A20" t="s">
        <v>19</v>
      </c>
      <c r="C20" s="6" t="s">
        <v>20</v>
      </c>
      <c r="D20" s="6" t="s">
        <v>48</v>
      </c>
      <c r="E20" s="8">
        <v>0</v>
      </c>
    </row>
    <row r="21" spans="1:6" x14ac:dyDescent="0.35">
      <c r="A21" s="9" t="s">
        <v>15</v>
      </c>
      <c r="B21" s="9"/>
      <c r="C21" s="10" t="s">
        <v>20</v>
      </c>
      <c r="D21" s="10" t="s">
        <v>40</v>
      </c>
      <c r="E21" s="11">
        <v>0</v>
      </c>
      <c r="F21" s="9"/>
    </row>
    <row r="22" spans="1:6" x14ac:dyDescent="0.35">
      <c r="C22" s="23">
        <f>SUM(C10:C21)</f>
        <v>135984</v>
      </c>
      <c r="D22" s="23">
        <f>SUM(D10:D21)</f>
        <v>168457</v>
      </c>
      <c r="E22" s="8"/>
      <c r="F22" s="5"/>
    </row>
    <row r="23" spans="1:6" x14ac:dyDescent="0.35">
      <c r="C23" s="23"/>
      <c r="D23" s="32"/>
      <c r="E23" s="8"/>
    </row>
    <row r="24" spans="1:6" x14ac:dyDescent="0.35">
      <c r="C24" s="6"/>
      <c r="D24" s="6"/>
      <c r="E24" s="8"/>
    </row>
    <row r="25" spans="1:6" x14ac:dyDescent="0.35">
      <c r="A25" t="s">
        <v>10</v>
      </c>
      <c r="C25" s="6">
        <v>24379</v>
      </c>
      <c r="D25" s="6">
        <v>48447</v>
      </c>
      <c r="E25" s="16">
        <f>D25-C25</f>
        <v>24068</v>
      </c>
      <c r="F25" t="s">
        <v>29</v>
      </c>
    </row>
    <row r="26" spans="1:6" x14ac:dyDescent="0.35">
      <c r="A26" t="s">
        <v>11</v>
      </c>
      <c r="C26" s="6">
        <v>1055</v>
      </c>
      <c r="D26" s="7">
        <v>1055</v>
      </c>
      <c r="E26" s="8">
        <v>0</v>
      </c>
    </row>
    <row r="27" spans="1:6" x14ac:dyDescent="0.35">
      <c r="A27" s="9" t="s">
        <v>12</v>
      </c>
      <c r="B27" s="9"/>
      <c r="C27" s="10">
        <v>1619</v>
      </c>
      <c r="D27" s="25">
        <v>1619</v>
      </c>
      <c r="E27" s="11">
        <v>0</v>
      </c>
      <c r="F27" s="9"/>
    </row>
    <row r="28" spans="1:6" x14ac:dyDescent="0.35">
      <c r="C28" s="6">
        <f>SUM(C25:C27)</f>
        <v>27053</v>
      </c>
      <c r="D28" s="24">
        <f>SUM(D25:D27)</f>
        <v>51121</v>
      </c>
      <c r="E28" s="8"/>
      <c r="F28" s="5"/>
    </row>
    <row r="29" spans="1:6" x14ac:dyDescent="0.35">
      <c r="C29" s="6"/>
      <c r="D29" s="31"/>
      <c r="E29" s="8"/>
      <c r="F29" s="5"/>
    </row>
    <row r="30" spans="1:6" ht="15" thickBot="1" x14ac:dyDescent="0.4">
      <c r="A30" s="26"/>
      <c r="B30" s="26"/>
      <c r="C30" s="27"/>
      <c r="D30" s="28"/>
      <c r="E30" s="29"/>
    </row>
    <row r="31" spans="1:6" x14ac:dyDescent="0.35">
      <c r="C31" s="20">
        <f>C22+C28</f>
        <v>163037</v>
      </c>
      <c r="D31" s="20">
        <f>D28+D22</f>
        <v>219578</v>
      </c>
      <c r="E31" s="8">
        <f>D31-C31</f>
        <v>56541</v>
      </c>
      <c r="F31" s="5" t="s">
        <v>31</v>
      </c>
    </row>
    <row r="32" spans="1:6" x14ac:dyDescent="0.35">
      <c r="D32" s="21">
        <f>D31-B7</f>
        <v>22402</v>
      </c>
      <c r="E32" s="22" t="s">
        <v>30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FOR CONTRACT MATH</vt:lpstr>
      <vt:lpstr>8.5.2026</vt:lpstr>
      <vt:lpstr>7.2.2026</vt:lpstr>
      <vt:lpstr>8.5.2026+</vt:lpstr>
      <vt:lpstr>7.2.2026+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2026-09-11T15:17:09Z</cp:lastPrinted>
  <dcterms:created xsi:type="dcterms:W3CDTF">2015-06-05T18:17:20Z</dcterms:created>
  <dcterms:modified xsi:type="dcterms:W3CDTF">2026-09-11T15:20:50Z</dcterms:modified>
</cp:coreProperties>
</file>