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09 - Hogan Residence\02 Estimates\01 Estimates\"/>
    </mc:Choice>
  </mc:AlternateContent>
  <xr:revisionPtr revIDLastSave="0" documentId="13_ncr:1_{4A02AC87-36BD-411F-83B0-21F7F499F5FC}" xr6:coauthVersionLast="47" xr6:coauthVersionMax="47" xr10:uidLastSave="{00000000-0000-0000-0000-000000000000}"/>
  <bookViews>
    <workbookView xWindow="780" yWindow="780" windowWidth="21600" windowHeight="11160" xr2:uid="{43A3754B-1D79-4C86-B873-2F2CE471E8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7" i="1" l="1"/>
  <c r="G47" i="1"/>
  <c r="H46" i="1"/>
  <c r="G46" i="1"/>
  <c r="H48" i="1" l="1"/>
  <c r="G48" i="1"/>
  <c r="G33" i="1"/>
  <c r="H33" i="1"/>
  <c r="G49" i="1"/>
  <c r="H49" i="1"/>
  <c r="G38" i="1"/>
  <c r="H38" i="1"/>
  <c r="G37" i="1"/>
  <c r="H37" i="1"/>
  <c r="G27" i="1"/>
  <c r="H27" i="1"/>
  <c r="H9" i="1" l="1"/>
  <c r="G8" i="1"/>
  <c r="G29" i="1"/>
  <c r="H29" i="1"/>
  <c r="G32" i="1"/>
  <c r="H32" i="1"/>
  <c r="G43" i="1"/>
  <c r="H43" i="1"/>
  <c r="G28" i="1"/>
  <c r="H28" i="1"/>
  <c r="H31" i="1" l="1"/>
  <c r="G31" i="1"/>
  <c r="H30" i="1"/>
  <c r="G30" i="1"/>
  <c r="H26" i="1"/>
  <c r="G26" i="1"/>
  <c r="G42" i="1"/>
  <c r="H42" i="1"/>
  <c r="H40" i="1" l="1"/>
  <c r="G40" i="1"/>
  <c r="H20" i="1"/>
  <c r="G20" i="1"/>
  <c r="H34" i="1"/>
  <c r="G34" i="1"/>
  <c r="H39" i="1" l="1"/>
  <c r="G39" i="1"/>
  <c r="G36" i="1"/>
  <c r="H19" i="1"/>
  <c r="G19" i="1"/>
  <c r="H41" i="1"/>
  <c r="G41" i="1"/>
  <c r="H24" i="1"/>
  <c r="H23" i="1"/>
  <c r="H22" i="1"/>
  <c r="G24" i="1"/>
  <c r="G23" i="1"/>
  <c r="G22" i="1"/>
  <c r="H36" i="1"/>
  <c r="H35" i="1"/>
  <c r="G35" i="1"/>
  <c r="H14" i="1"/>
  <c r="G14" i="1"/>
  <c r="H12" i="1"/>
  <c r="G11" i="1"/>
  <c r="H6" i="1"/>
  <c r="G5" i="1"/>
  <c r="G16" i="1" l="1"/>
  <c r="G52" i="1" s="1"/>
  <c r="G57" i="1" s="1"/>
  <c r="H16" i="1"/>
  <c r="H52" i="1" s="1"/>
  <c r="H57" i="1" l="1"/>
  <c r="H56" i="1"/>
  <c r="H60" i="1" s="1"/>
  <c r="G56" i="1"/>
  <c r="G60" i="1" s="1"/>
</calcChain>
</file>

<file path=xl/sharedStrings.xml><?xml version="1.0" encoding="utf-8"?>
<sst xmlns="http://schemas.openxmlformats.org/spreadsheetml/2006/main" count="91" uniqueCount="62">
  <si>
    <t>sf</t>
  </si>
  <si>
    <t>Garage</t>
  </si>
  <si>
    <t>BASE HOUSE PRICE</t>
  </si>
  <si>
    <t>Deck (required for walkout)</t>
  </si>
  <si>
    <t>Deck Railing</t>
  </si>
  <si>
    <t>LF</t>
  </si>
  <si>
    <t>Extra Windows (because of walkout)</t>
  </si>
  <si>
    <t xml:space="preserve">Garage Heater </t>
  </si>
  <si>
    <t>SITEWORK</t>
  </si>
  <si>
    <t>Garage Epoxy</t>
  </si>
  <si>
    <t>Composite Roof</t>
  </si>
  <si>
    <t>sound system/video surveillance</t>
  </si>
  <si>
    <t>LOT COST</t>
  </si>
  <si>
    <t>PROJECTED HOME COSTS</t>
  </si>
  <si>
    <t>WALKOUT LOT ADDED ITEMS</t>
  </si>
  <si>
    <t>fireplace feature at patio/deck</t>
  </si>
  <si>
    <t>ADDITIONAL CONSIDERATIONS (not included above)</t>
  </si>
  <si>
    <t>Motorized Shades &amp; other Window Coverings (by designer)</t>
  </si>
  <si>
    <t>TV's (by owner)</t>
  </si>
  <si>
    <t>Sub Zero/Wolf appliance package</t>
  </si>
  <si>
    <t>HOME ITEMS</t>
  </si>
  <si>
    <t>version 1</t>
  </si>
  <si>
    <t>version 2</t>
  </si>
  <si>
    <t>melamine closets (upgrade cost)</t>
  </si>
  <si>
    <t>Misc. Upgrades (heated floor, recirc.)</t>
  </si>
  <si>
    <t xml:space="preserve">  </t>
  </si>
  <si>
    <t>Lighting Control System (automation)</t>
  </si>
  <si>
    <t>SF</t>
  </si>
  <si>
    <t>Fireplace with decorative facing</t>
  </si>
  <si>
    <t>2 motorized screens/sun shades (10-15k)</t>
  </si>
  <si>
    <t>water treatment system allowance</t>
  </si>
  <si>
    <t>Window upgrade (to Pella reserve)</t>
  </si>
  <si>
    <t xml:space="preserve">Main Level </t>
  </si>
  <si>
    <t>Garage Drains ($12k-15k)</t>
  </si>
  <si>
    <t>Outdoor Kitchen (counter etc.)</t>
  </si>
  <si>
    <t>landscaping, pavers, irrigation, sod</t>
  </si>
  <si>
    <t>up to</t>
  </si>
  <si>
    <t>pending</t>
  </si>
  <si>
    <t>ea.</t>
  </si>
  <si>
    <t>retaining walls (dirt work etc.)</t>
  </si>
  <si>
    <t>Contingency Budget (approx. 1.5%)</t>
  </si>
  <si>
    <t>Pergola</t>
  </si>
  <si>
    <t>Expanded Bar (cabinets, appliances, etc.)</t>
  </si>
  <si>
    <t>LOWER LEVEL OPTIONS</t>
  </si>
  <si>
    <t>Misc. Cabinetry/Finish Upgrades</t>
  </si>
  <si>
    <t>Lower Level</t>
  </si>
  <si>
    <t>BALLPARK COST PROJECTION</t>
  </si>
  <si>
    <t>Epxy LL</t>
  </si>
  <si>
    <t>LL storage shelves</t>
  </si>
  <si>
    <t>Garage Door Upgrade</t>
  </si>
  <si>
    <t>buried drainage system</t>
  </si>
  <si>
    <t>Hogan Residence</t>
  </si>
  <si>
    <t>using mackintosh costs plus minimal inflation</t>
  </si>
  <si>
    <t>Covered Patio</t>
  </si>
  <si>
    <t>decorative beams/trimwork in Office</t>
  </si>
  <si>
    <t>misc.site related items (fence, etc.)</t>
  </si>
  <si>
    <r>
      <t xml:space="preserve">PROJECTED DESIGN COSTS - up to but </t>
    </r>
    <r>
      <rPr>
        <b/>
        <i/>
        <sz val="10"/>
        <color theme="1"/>
        <rFont val="Calibri"/>
        <family val="2"/>
        <scheme val="minor"/>
      </rPr>
      <t>not to exceed</t>
    </r>
    <r>
      <rPr>
        <i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6% (excluding sitework)</t>
    </r>
  </si>
  <si>
    <t>Interior Design Services (products - furnishings, wallpaper, art glass, etc.)</t>
  </si>
  <si>
    <t>TOTAL HOME (without design)</t>
  </si>
  <si>
    <t>Total Potential Investment (McNeil)</t>
  </si>
  <si>
    <t>Actual Design Costs (including shop drawing review)</t>
  </si>
  <si>
    <t>Kris Patton Interior Design Service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</si>
</sst>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3" fillId="0" borderId="0" xfId="0" applyNumberFormat="1" applyFont="1" applyAlignment="1">
      <alignment horizontal="right"/>
    </xf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164" fontId="0" fillId="0" borderId="2" xfId="0" applyNumberFormat="1" applyBorder="1" applyAlignment="1">
      <alignment horizontal="center"/>
    </xf>
    <xf numFmtId="164" fontId="3" fillId="0" borderId="2" xfId="0" applyNumberFormat="1" applyFont="1" applyBorder="1" applyAlignment="1">
      <alignment horizontal="right"/>
    </xf>
    <xf numFmtId="0" fontId="3" fillId="0" borderId="2" xfId="0" applyFont="1" applyBorder="1"/>
    <xf numFmtId="164" fontId="6" fillId="0" borderId="0" xfId="0" applyNumberFormat="1" applyFont="1" applyAlignment="1">
      <alignment horizontal="right"/>
    </xf>
    <xf numFmtId="0" fontId="6" fillId="0" borderId="0" xfId="0" applyFont="1"/>
    <xf numFmtId="164" fontId="6" fillId="0" borderId="0" xfId="0" applyNumberFormat="1" applyFont="1"/>
    <xf numFmtId="0" fontId="7" fillId="0" borderId="0" xfId="0" applyFont="1" applyAlignment="1">
      <alignment horizontal="right"/>
    </xf>
    <xf numFmtId="0" fontId="0" fillId="0" borderId="2" xfId="0" applyBorder="1" applyAlignment="1">
      <alignment horizontal="right"/>
    </xf>
    <xf numFmtId="14" fontId="5" fillId="0" borderId="0" xfId="0" applyNumberFormat="1" applyFont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4" fontId="9" fillId="0" borderId="0" xfId="0" applyNumberFormat="1" applyFont="1" applyAlignment="1">
      <alignment horizontal="right"/>
    </xf>
    <xf numFmtId="0" fontId="9" fillId="0" borderId="0" xfId="0" applyFont="1"/>
    <xf numFmtId="164" fontId="9" fillId="0" borderId="0" xfId="0" applyNumberFormat="1" applyFont="1"/>
    <xf numFmtId="164" fontId="5" fillId="0" borderId="0" xfId="0" applyNumberFormat="1" applyFont="1" applyAlignment="1">
      <alignment horizontal="right"/>
    </xf>
    <xf numFmtId="0" fontId="5" fillId="0" borderId="0" xfId="0" applyFont="1"/>
    <xf numFmtId="164" fontId="5" fillId="0" borderId="0" xfId="0" applyNumberFormat="1" applyFont="1"/>
    <xf numFmtId="164" fontId="3" fillId="0" borderId="2" xfId="0" applyNumberFormat="1" applyFont="1" applyBorder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6" fillId="0" borderId="0" xfId="0" applyFon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D1B85-C7F4-410F-A2FF-FB34B4EFC295}">
  <sheetPr>
    <pageSetUpPr fitToPage="1"/>
  </sheetPr>
  <dimension ref="A1:H65"/>
  <sheetViews>
    <sheetView tabSelected="1" topLeftCell="A48" zoomScaleNormal="100" workbookViewId="0">
      <selection activeCell="E62" sqref="E62"/>
    </sheetView>
  </sheetViews>
  <sheetFormatPr defaultRowHeight="15" x14ac:dyDescent="0.25"/>
  <cols>
    <col min="1" max="1" width="4.7109375" customWidth="1"/>
    <col min="2" max="2" width="35.7109375" customWidth="1"/>
    <col min="3" max="3" width="9.140625" style="1"/>
    <col min="4" max="4" width="4.7109375" style="1" customWidth="1"/>
    <col min="5" max="5" width="11.5703125" style="3" bestFit="1" customWidth="1"/>
    <col min="6" max="6" width="4.42578125" bestFit="1" customWidth="1"/>
    <col min="7" max="8" width="13.28515625" style="3" customWidth="1"/>
  </cols>
  <sheetData>
    <row r="1" spans="1:8" ht="26.25" x14ac:dyDescent="0.4">
      <c r="A1" s="17" t="s">
        <v>51</v>
      </c>
    </row>
    <row r="2" spans="1:8" ht="15.75" x14ac:dyDescent="0.25">
      <c r="A2" s="42" t="s">
        <v>52</v>
      </c>
    </row>
    <row r="3" spans="1:8" ht="15" customHeight="1" x14ac:dyDescent="0.25">
      <c r="A3" s="26" t="s">
        <v>46</v>
      </c>
      <c r="B3" s="26"/>
      <c r="C3" s="28"/>
      <c r="D3" s="28"/>
      <c r="E3" s="29"/>
    </row>
    <row r="4" spans="1:8" ht="15.75" thickBot="1" x14ac:dyDescent="0.3">
      <c r="A4" s="11"/>
      <c r="B4" s="11"/>
      <c r="C4" s="12"/>
      <c r="D4" s="12"/>
      <c r="E4" s="13"/>
      <c r="F4" s="11"/>
      <c r="G4" s="18" t="s">
        <v>21</v>
      </c>
      <c r="H4" s="18" t="s">
        <v>22</v>
      </c>
    </row>
    <row r="5" spans="1:8" x14ac:dyDescent="0.25">
      <c r="B5" t="s">
        <v>32</v>
      </c>
      <c r="C5" s="1">
        <v>2871</v>
      </c>
      <c r="D5" s="1" t="s">
        <v>0</v>
      </c>
      <c r="E5" s="3">
        <v>600</v>
      </c>
      <c r="G5" s="3">
        <f>C5*E5</f>
        <v>1722600</v>
      </c>
    </row>
    <row r="6" spans="1:8" x14ac:dyDescent="0.25">
      <c r="E6" s="3">
        <v>610</v>
      </c>
      <c r="H6" s="3">
        <f>C5*E6</f>
        <v>1751310</v>
      </c>
    </row>
    <row r="7" spans="1:8" ht="8.25" customHeight="1" x14ac:dyDescent="0.25"/>
    <row r="8" spans="1:8" x14ac:dyDescent="0.25">
      <c r="B8" t="s">
        <v>45</v>
      </c>
      <c r="C8" s="1">
        <v>2052</v>
      </c>
      <c r="D8" s="1" t="s">
        <v>0</v>
      </c>
      <c r="E8" s="3">
        <v>135</v>
      </c>
      <c r="G8" s="3">
        <f t="shared" ref="G8" si="0">C8*E8</f>
        <v>277020</v>
      </c>
    </row>
    <row r="9" spans="1:8" x14ac:dyDescent="0.25">
      <c r="E9" s="3">
        <v>155</v>
      </c>
      <c r="H9" s="3">
        <f>C8*E9</f>
        <v>318060</v>
      </c>
    </row>
    <row r="10" spans="1:8" ht="8.25" customHeight="1" x14ac:dyDescent="0.25"/>
    <row r="11" spans="1:8" x14ac:dyDescent="0.25">
      <c r="B11" t="s">
        <v>1</v>
      </c>
      <c r="C11" s="1">
        <v>753</v>
      </c>
      <c r="D11" s="1" t="s">
        <v>0</v>
      </c>
      <c r="E11" s="3">
        <v>120</v>
      </c>
      <c r="G11" s="3">
        <f>C11*E11</f>
        <v>90360</v>
      </c>
    </row>
    <row r="12" spans="1:8" x14ac:dyDescent="0.25">
      <c r="E12" s="3">
        <v>125</v>
      </c>
      <c r="H12" s="3">
        <f>C11*E12</f>
        <v>94125</v>
      </c>
    </row>
    <row r="13" spans="1:8" ht="9" customHeight="1" x14ac:dyDescent="0.25"/>
    <row r="14" spans="1:8" x14ac:dyDescent="0.25">
      <c r="A14" s="4"/>
      <c r="B14" s="4" t="s">
        <v>53</v>
      </c>
      <c r="C14" s="5">
        <v>380</v>
      </c>
      <c r="D14" s="5" t="s">
        <v>0</v>
      </c>
      <c r="E14" s="6">
        <v>125</v>
      </c>
      <c r="F14" s="4"/>
      <c r="G14" s="6">
        <f>C14*E14</f>
        <v>47500</v>
      </c>
      <c r="H14" s="6">
        <f>C14*E14</f>
        <v>47500</v>
      </c>
    </row>
    <row r="15" spans="1:8" ht="7.5" customHeight="1" x14ac:dyDescent="0.25"/>
    <row r="16" spans="1:8" x14ac:dyDescent="0.25">
      <c r="E16" s="21" t="s">
        <v>2</v>
      </c>
      <c r="F16" s="22"/>
      <c r="G16" s="23">
        <f>SUM(G5:G14)</f>
        <v>2137480</v>
      </c>
      <c r="H16" s="23">
        <f>SUM(H5:H14)</f>
        <v>2210995</v>
      </c>
    </row>
    <row r="17" spans="2:8" ht="8.25" customHeight="1" x14ac:dyDescent="0.25">
      <c r="B17" s="10"/>
    </row>
    <row r="18" spans="2:8" x14ac:dyDescent="0.25">
      <c r="B18" s="39" t="s">
        <v>43</v>
      </c>
    </row>
    <row r="19" spans="2:8" x14ac:dyDescent="0.25">
      <c r="B19" s="9" t="s">
        <v>28</v>
      </c>
      <c r="C19" s="41">
        <v>1</v>
      </c>
      <c r="D19" s="1" t="s">
        <v>38</v>
      </c>
      <c r="E19" s="3">
        <v>17500</v>
      </c>
      <c r="G19" s="3">
        <f>C19*E19</f>
        <v>17500</v>
      </c>
      <c r="H19" s="3">
        <f>C19*E19</f>
        <v>17500</v>
      </c>
    </row>
    <row r="20" spans="2:8" x14ac:dyDescent="0.25">
      <c r="B20" s="9" t="s">
        <v>42</v>
      </c>
      <c r="C20" s="41">
        <v>1</v>
      </c>
      <c r="D20" s="1" t="s">
        <v>38</v>
      </c>
      <c r="E20" s="3">
        <v>12500</v>
      </c>
      <c r="G20" s="3">
        <f>C20*E20</f>
        <v>12500</v>
      </c>
      <c r="H20" s="3">
        <f>C20*E20</f>
        <v>12500</v>
      </c>
    </row>
    <row r="21" spans="2:8" hidden="1" x14ac:dyDescent="0.25">
      <c r="B21" s="8" t="s">
        <v>14</v>
      </c>
    </row>
    <row r="22" spans="2:8" hidden="1" x14ac:dyDescent="0.25">
      <c r="B22" s="9" t="s">
        <v>3</v>
      </c>
      <c r="C22" s="1">
        <v>0</v>
      </c>
      <c r="D22" s="1" t="s">
        <v>0</v>
      </c>
      <c r="E22" s="2">
        <v>50</v>
      </c>
      <c r="G22" s="3">
        <f t="shared" ref="G22:G24" si="1">C22*E22</f>
        <v>0</v>
      </c>
      <c r="H22" s="3">
        <f t="shared" ref="H22:H24" si="2">C22*E22</f>
        <v>0</v>
      </c>
    </row>
    <row r="23" spans="2:8" hidden="1" x14ac:dyDescent="0.25">
      <c r="B23" s="9" t="s">
        <v>4</v>
      </c>
      <c r="C23" s="1">
        <v>0</v>
      </c>
      <c r="D23" s="1" t="s">
        <v>5</v>
      </c>
      <c r="E23" s="3">
        <v>100</v>
      </c>
      <c r="G23" s="3">
        <f t="shared" si="1"/>
        <v>0</v>
      </c>
      <c r="H23" s="3">
        <f t="shared" si="2"/>
        <v>0</v>
      </c>
    </row>
    <row r="24" spans="2:8" hidden="1" x14ac:dyDescent="0.25">
      <c r="B24" s="9" t="s">
        <v>6</v>
      </c>
      <c r="C24" s="1">
        <v>0</v>
      </c>
      <c r="D24" s="1" t="s">
        <v>38</v>
      </c>
      <c r="E24" s="3">
        <v>10000</v>
      </c>
      <c r="G24" s="3">
        <f t="shared" si="1"/>
        <v>0</v>
      </c>
      <c r="H24" s="3">
        <f t="shared" si="2"/>
        <v>0</v>
      </c>
    </row>
    <row r="25" spans="2:8" x14ac:dyDescent="0.25">
      <c r="B25" s="40" t="s">
        <v>20</v>
      </c>
    </row>
    <row r="26" spans="2:8" x14ac:dyDescent="0.25">
      <c r="B26" s="9" t="s">
        <v>24</v>
      </c>
      <c r="C26" s="1">
        <v>1</v>
      </c>
      <c r="D26" s="1" t="s">
        <v>38</v>
      </c>
      <c r="E26" s="3">
        <v>5000</v>
      </c>
      <c r="G26" s="3">
        <f t="shared" ref="G26:G29" si="3">C26*E26</f>
        <v>5000</v>
      </c>
      <c r="H26" s="3">
        <f t="shared" ref="H26:H29" si="4">C26*E26</f>
        <v>5000</v>
      </c>
    </row>
    <row r="27" spans="2:8" x14ac:dyDescent="0.25">
      <c r="B27" s="9" t="s">
        <v>44</v>
      </c>
      <c r="C27" s="41">
        <v>1</v>
      </c>
      <c r="D27" s="1" t="s">
        <v>38</v>
      </c>
      <c r="E27" s="3">
        <v>30000</v>
      </c>
      <c r="G27" s="3">
        <f t="shared" si="3"/>
        <v>30000</v>
      </c>
      <c r="H27" s="3">
        <f t="shared" si="4"/>
        <v>30000</v>
      </c>
    </row>
    <row r="28" spans="2:8" x14ac:dyDescent="0.25">
      <c r="B28" s="9" t="s">
        <v>54</v>
      </c>
      <c r="C28" s="1">
        <v>1</v>
      </c>
      <c r="D28" s="1" t="s">
        <v>38</v>
      </c>
      <c r="E28" s="3">
        <v>17500</v>
      </c>
      <c r="G28" s="3">
        <f t="shared" si="3"/>
        <v>17500</v>
      </c>
      <c r="H28" s="3">
        <f t="shared" si="4"/>
        <v>17500</v>
      </c>
    </row>
    <row r="29" spans="2:8" x14ac:dyDescent="0.25">
      <c r="B29" s="9" t="s">
        <v>34</v>
      </c>
      <c r="C29" s="1">
        <v>1</v>
      </c>
      <c r="D29" s="1" t="s">
        <v>38</v>
      </c>
      <c r="E29" s="3">
        <v>10000</v>
      </c>
      <c r="G29" s="3">
        <f t="shared" si="3"/>
        <v>10000</v>
      </c>
      <c r="H29" s="3">
        <f t="shared" si="4"/>
        <v>10000</v>
      </c>
    </row>
    <row r="30" spans="2:8" x14ac:dyDescent="0.25">
      <c r="B30" s="9" t="s">
        <v>15</v>
      </c>
      <c r="C30" s="1">
        <v>1</v>
      </c>
      <c r="D30" s="1" t="s">
        <v>38</v>
      </c>
      <c r="E30" s="3">
        <v>15000</v>
      </c>
      <c r="G30" s="3">
        <f t="shared" ref="G30" si="5">C30*E30</f>
        <v>15000</v>
      </c>
      <c r="H30" s="3">
        <f t="shared" ref="H30" si="6">C30*E30</f>
        <v>15000</v>
      </c>
    </row>
    <row r="31" spans="2:8" x14ac:dyDescent="0.25">
      <c r="B31" s="9" t="s">
        <v>23</v>
      </c>
      <c r="C31" s="1">
        <v>1</v>
      </c>
      <c r="D31" s="1" t="s">
        <v>38</v>
      </c>
      <c r="E31" s="3">
        <v>15000</v>
      </c>
      <c r="G31" s="3">
        <f t="shared" ref="G31:G33" si="7">C31*E31</f>
        <v>15000</v>
      </c>
      <c r="H31" s="3">
        <f t="shared" ref="H31:H33" si="8">C31*E31</f>
        <v>15000</v>
      </c>
    </row>
    <row r="32" spans="2:8" x14ac:dyDescent="0.25">
      <c r="B32" s="9" t="s">
        <v>31</v>
      </c>
      <c r="C32" s="41">
        <v>1</v>
      </c>
      <c r="D32" s="1" t="s">
        <v>38</v>
      </c>
      <c r="E32" s="3">
        <v>20000</v>
      </c>
      <c r="G32" s="3">
        <f t="shared" si="7"/>
        <v>20000</v>
      </c>
      <c r="H32" s="3">
        <f t="shared" si="8"/>
        <v>20000</v>
      </c>
    </row>
    <row r="33" spans="2:8" x14ac:dyDescent="0.25">
      <c r="B33" s="9" t="s">
        <v>49</v>
      </c>
      <c r="C33" s="41">
        <v>0</v>
      </c>
      <c r="D33" s="1" t="s">
        <v>38</v>
      </c>
      <c r="E33" s="3">
        <v>7500</v>
      </c>
      <c r="G33" s="3">
        <f t="shared" si="7"/>
        <v>0</v>
      </c>
      <c r="H33" s="3">
        <f t="shared" si="8"/>
        <v>0</v>
      </c>
    </row>
    <row r="34" spans="2:8" x14ac:dyDescent="0.25">
      <c r="B34" s="9" t="s">
        <v>19</v>
      </c>
      <c r="C34" s="1">
        <v>1</v>
      </c>
      <c r="D34" s="1" t="s">
        <v>38</v>
      </c>
      <c r="E34" s="3">
        <v>20000</v>
      </c>
      <c r="G34" s="3">
        <f t="shared" ref="G34" si="9">C34*E34</f>
        <v>20000</v>
      </c>
      <c r="H34" s="3">
        <f t="shared" ref="H34" si="10">C34*E34</f>
        <v>20000</v>
      </c>
    </row>
    <row r="35" spans="2:8" x14ac:dyDescent="0.25">
      <c r="B35" s="9" t="s">
        <v>7</v>
      </c>
      <c r="C35" s="41">
        <v>1</v>
      </c>
      <c r="D35" s="1" t="s">
        <v>38</v>
      </c>
      <c r="E35" s="3">
        <v>4500</v>
      </c>
      <c r="G35" s="3">
        <f t="shared" ref="G35:G40" si="11">C35*E35</f>
        <v>4500</v>
      </c>
      <c r="H35" s="3">
        <f t="shared" ref="H35:H40" si="12">C35*E35</f>
        <v>4500</v>
      </c>
    </row>
    <row r="36" spans="2:8" x14ac:dyDescent="0.25">
      <c r="B36" s="9" t="s">
        <v>9</v>
      </c>
      <c r="C36" s="41">
        <v>750</v>
      </c>
      <c r="D36" s="1" t="s">
        <v>27</v>
      </c>
      <c r="E36" s="2">
        <v>6.25</v>
      </c>
      <c r="G36" s="3">
        <f t="shared" si="11"/>
        <v>4687.5</v>
      </c>
      <c r="H36" s="3">
        <f t="shared" si="12"/>
        <v>4687.5</v>
      </c>
    </row>
    <row r="37" spans="2:8" x14ac:dyDescent="0.25">
      <c r="B37" s="9" t="s">
        <v>47</v>
      </c>
      <c r="C37" s="41">
        <v>850</v>
      </c>
      <c r="D37" s="1" t="s">
        <v>0</v>
      </c>
      <c r="E37" s="2">
        <v>2.5</v>
      </c>
      <c r="G37" s="3">
        <f t="shared" si="11"/>
        <v>2125</v>
      </c>
      <c r="H37" s="3">
        <f t="shared" si="12"/>
        <v>2125</v>
      </c>
    </row>
    <row r="38" spans="2:8" x14ac:dyDescent="0.25">
      <c r="B38" s="9" t="s">
        <v>48</v>
      </c>
      <c r="C38" s="41">
        <v>0</v>
      </c>
      <c r="D38" s="1" t="s">
        <v>38</v>
      </c>
      <c r="E38" s="2">
        <v>6000</v>
      </c>
      <c r="G38" s="3">
        <f t="shared" si="11"/>
        <v>0</v>
      </c>
      <c r="H38" s="3">
        <f t="shared" si="12"/>
        <v>0</v>
      </c>
    </row>
    <row r="39" spans="2:8" x14ac:dyDescent="0.25">
      <c r="B39" s="9" t="s">
        <v>33</v>
      </c>
      <c r="C39" s="1">
        <v>1</v>
      </c>
      <c r="D39" s="1" t="s">
        <v>38</v>
      </c>
      <c r="E39" s="3">
        <v>7500</v>
      </c>
      <c r="G39" s="3">
        <f t="shared" si="11"/>
        <v>7500</v>
      </c>
      <c r="H39" s="3">
        <f t="shared" si="12"/>
        <v>7500</v>
      </c>
    </row>
    <row r="40" spans="2:8" x14ac:dyDescent="0.25">
      <c r="B40" s="9" t="s">
        <v>10</v>
      </c>
      <c r="C40" s="41">
        <v>1</v>
      </c>
      <c r="D40" s="1" t="s">
        <v>38</v>
      </c>
      <c r="E40" s="3">
        <v>50000</v>
      </c>
      <c r="G40" s="3">
        <f t="shared" si="11"/>
        <v>50000</v>
      </c>
      <c r="H40" s="3">
        <f t="shared" si="12"/>
        <v>50000</v>
      </c>
    </row>
    <row r="41" spans="2:8" x14ac:dyDescent="0.25">
      <c r="B41" s="9" t="s">
        <v>29</v>
      </c>
      <c r="C41" s="41">
        <v>0</v>
      </c>
      <c r="D41" s="1" t="s">
        <v>38</v>
      </c>
      <c r="E41" s="3">
        <v>12500</v>
      </c>
      <c r="G41" s="3">
        <f t="shared" ref="G41:G43" si="13">C41*E41</f>
        <v>0</v>
      </c>
      <c r="H41" s="3">
        <f t="shared" ref="H41:H43" si="14">C41*E41</f>
        <v>0</v>
      </c>
    </row>
    <row r="42" spans="2:8" x14ac:dyDescent="0.25">
      <c r="B42" s="9" t="s">
        <v>30</v>
      </c>
      <c r="C42" s="1">
        <v>1</v>
      </c>
      <c r="D42" s="1" t="s">
        <v>38</v>
      </c>
      <c r="E42" s="3">
        <v>6000</v>
      </c>
      <c r="G42" s="3">
        <f t="shared" si="13"/>
        <v>6000</v>
      </c>
      <c r="H42" s="3">
        <f t="shared" si="14"/>
        <v>6000</v>
      </c>
    </row>
    <row r="43" spans="2:8" x14ac:dyDescent="0.25">
      <c r="B43" s="9" t="s">
        <v>26</v>
      </c>
      <c r="C43" s="41">
        <v>0</v>
      </c>
      <c r="D43" s="1" t="s">
        <v>38</v>
      </c>
      <c r="E43" s="3">
        <v>25000</v>
      </c>
      <c r="G43" s="3">
        <f t="shared" si="13"/>
        <v>0</v>
      </c>
      <c r="H43" s="3">
        <f t="shared" si="14"/>
        <v>0</v>
      </c>
    </row>
    <row r="44" spans="2:8" x14ac:dyDescent="0.25">
      <c r="B44" s="9" t="s">
        <v>11</v>
      </c>
      <c r="C44" s="37" t="s">
        <v>36</v>
      </c>
      <c r="G44" s="3">
        <v>91500</v>
      </c>
      <c r="H44" s="3">
        <v>91500</v>
      </c>
    </row>
    <row r="45" spans="2:8" x14ac:dyDescent="0.25">
      <c r="B45" s="39" t="s">
        <v>8</v>
      </c>
    </row>
    <row r="46" spans="2:8" x14ac:dyDescent="0.25">
      <c r="B46" s="9" t="s">
        <v>35</v>
      </c>
      <c r="C46" s="1">
        <v>1</v>
      </c>
      <c r="E46" s="27">
        <v>127500</v>
      </c>
      <c r="G46" s="3">
        <f t="shared" ref="G46:G47" si="15">C46*E46</f>
        <v>127500</v>
      </c>
      <c r="H46" s="3">
        <f t="shared" ref="H46:H47" si="16">C46*E46</f>
        <v>127500</v>
      </c>
    </row>
    <row r="47" spans="2:8" x14ac:dyDescent="0.25">
      <c r="B47" s="9" t="s">
        <v>39</v>
      </c>
      <c r="C47" s="1">
        <v>1</v>
      </c>
      <c r="E47" s="9">
        <v>63500</v>
      </c>
      <c r="G47" s="3">
        <f t="shared" si="15"/>
        <v>63500</v>
      </c>
      <c r="H47" s="3">
        <f t="shared" si="16"/>
        <v>63500</v>
      </c>
    </row>
    <row r="48" spans="2:8" x14ac:dyDescent="0.25">
      <c r="B48" s="9" t="s">
        <v>50</v>
      </c>
      <c r="C48" s="1">
        <v>1</v>
      </c>
      <c r="D48" s="1" t="s">
        <v>38</v>
      </c>
      <c r="E48" s="9">
        <v>34500</v>
      </c>
      <c r="G48" s="3">
        <f t="shared" ref="G48" si="17">C48*E48</f>
        <v>34500</v>
      </c>
      <c r="H48" s="3">
        <f t="shared" ref="H48" si="18">C48*E48</f>
        <v>34500</v>
      </c>
    </row>
    <row r="49" spans="1:8" x14ac:dyDescent="0.25">
      <c r="B49" s="9" t="s">
        <v>41</v>
      </c>
      <c r="C49" s="41">
        <v>0</v>
      </c>
      <c r="D49" s="1" t="s">
        <v>38</v>
      </c>
      <c r="E49" s="3">
        <v>17500</v>
      </c>
      <c r="G49" s="3">
        <f t="shared" ref="G49" si="19">C49*E49</f>
        <v>0</v>
      </c>
      <c r="H49" s="3">
        <f t="shared" ref="H49" si="20">C49*E49</f>
        <v>0</v>
      </c>
    </row>
    <row r="50" spans="1:8" ht="15.75" thickBot="1" x14ac:dyDescent="0.3">
      <c r="A50" s="11"/>
      <c r="B50" s="25" t="s">
        <v>55</v>
      </c>
      <c r="C50" s="38" t="s">
        <v>36</v>
      </c>
      <c r="D50" s="12"/>
      <c r="E50" s="13"/>
      <c r="F50" s="11"/>
      <c r="G50" s="13">
        <v>20000</v>
      </c>
      <c r="H50" s="13">
        <v>20000</v>
      </c>
    </row>
    <row r="51" spans="1:8" ht="6.75" customHeight="1" x14ac:dyDescent="0.25"/>
    <row r="52" spans="1:8" ht="15.75" x14ac:dyDescent="0.25">
      <c r="E52" s="14" t="s">
        <v>13</v>
      </c>
      <c r="F52" s="15"/>
      <c r="G52" s="16">
        <f>SUM(G16:G50)</f>
        <v>2711792.5</v>
      </c>
      <c r="H52" s="16">
        <f>SUM(H16:H50)</f>
        <v>2785307.5</v>
      </c>
    </row>
    <row r="53" spans="1:8" x14ac:dyDescent="0.25">
      <c r="E53" s="30" t="s">
        <v>40</v>
      </c>
      <c r="F53" s="31"/>
      <c r="G53" s="32">
        <v>50000</v>
      </c>
      <c r="H53" s="32">
        <v>50000</v>
      </c>
    </row>
    <row r="54" spans="1:8" ht="6" customHeight="1" thickBot="1" x14ac:dyDescent="0.3">
      <c r="A54" s="11"/>
      <c r="B54" s="11"/>
      <c r="C54" s="12"/>
      <c r="D54" s="12"/>
      <c r="E54" s="13"/>
      <c r="F54" s="11"/>
      <c r="G54" s="13"/>
      <c r="H54" s="13"/>
    </row>
    <row r="55" spans="1:8" ht="7.5" customHeight="1" x14ac:dyDescent="0.25">
      <c r="E55" s="7"/>
    </row>
    <row r="56" spans="1:8" x14ac:dyDescent="0.25">
      <c r="E56" s="7" t="s">
        <v>58</v>
      </c>
      <c r="G56" s="3">
        <f>SUM(G52:G53)</f>
        <v>2761792.5</v>
      </c>
      <c r="H56" s="3">
        <f>SUM(H52:H53)</f>
        <v>2835307.5</v>
      </c>
    </row>
    <row r="57" spans="1:8" x14ac:dyDescent="0.25">
      <c r="E57" s="33" t="s">
        <v>56</v>
      </c>
      <c r="F57" s="34"/>
      <c r="G57" s="35">
        <f>SUM(G52-G53-G46-G47-G48-G50)*0.06</f>
        <v>144977.54999999999</v>
      </c>
      <c r="H57" s="35">
        <f>SUM(H52-H53-H46-H47-H48-H50)*0.06</f>
        <v>149388.44999999998</v>
      </c>
    </row>
    <row r="58" spans="1:8" x14ac:dyDescent="0.25">
      <c r="E58" s="33" t="s">
        <v>60</v>
      </c>
      <c r="F58" s="34"/>
      <c r="G58" s="35" t="s">
        <v>37</v>
      </c>
      <c r="H58" s="35" t="s">
        <v>37</v>
      </c>
    </row>
    <row r="59" spans="1:8" ht="16.5" thickBot="1" x14ac:dyDescent="0.3">
      <c r="E59" s="19" t="s">
        <v>12</v>
      </c>
      <c r="F59" s="20"/>
      <c r="G59" s="36">
        <v>264916</v>
      </c>
      <c r="H59" s="36">
        <v>264916</v>
      </c>
    </row>
    <row r="60" spans="1:8" ht="24" customHeight="1" x14ac:dyDescent="0.25">
      <c r="E60" s="7" t="s">
        <v>59</v>
      </c>
      <c r="G60" s="3">
        <f>SUM(G56:G59)</f>
        <v>3171686.05</v>
      </c>
      <c r="H60" s="3">
        <f>SUM(H56:H59)</f>
        <v>3249611.95</v>
      </c>
    </row>
    <row r="61" spans="1:8" ht="24" customHeight="1" x14ac:dyDescent="0.25">
      <c r="E61" s="7" t="s">
        <v>61</v>
      </c>
      <c r="G61" s="3" t="s">
        <v>37</v>
      </c>
      <c r="H61" s="3" t="s">
        <v>37</v>
      </c>
    </row>
    <row r="62" spans="1:8" x14ac:dyDescent="0.25">
      <c r="E62" s="24" t="s">
        <v>16</v>
      </c>
    </row>
    <row r="63" spans="1:8" x14ac:dyDescent="0.25">
      <c r="E63" s="7" t="s">
        <v>57</v>
      </c>
      <c r="G63" s="3" t="s">
        <v>25</v>
      </c>
    </row>
    <row r="64" spans="1:8" x14ac:dyDescent="0.25">
      <c r="E64" s="7" t="s">
        <v>17</v>
      </c>
    </row>
    <row r="65" spans="5:5" x14ac:dyDescent="0.25">
      <c r="E65" s="7" t="s">
        <v>18</v>
      </c>
    </row>
  </sheetData>
  <pageMargins left="0.75" right="0.25" top="0.75" bottom="0.5" header="0.3" footer="0.3"/>
  <pageSetup scale="81" orientation="portrait" r:id="rId1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Pat Kirby</cp:lastModifiedBy>
  <cp:lastPrinted>2026-07-28T22:34:56Z</cp:lastPrinted>
  <dcterms:created xsi:type="dcterms:W3CDTF">2023-01-26T20:05:38Z</dcterms:created>
  <dcterms:modified xsi:type="dcterms:W3CDTF">2026-07-28T22:35:00Z</dcterms:modified>
</cp:coreProperties>
</file>