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kirby\McNeil Company Dropbox\Pat Kirby\McNeil - Estimating\25 Projects\1-2510 - Crockett Residence\02 Estimates\01 Estimates\"/>
    </mc:Choice>
  </mc:AlternateContent>
  <xr:revisionPtr revIDLastSave="0" documentId="13_ncr:1_{EF81021E-5750-4E48-901C-274E75BB434C}" xr6:coauthVersionLast="47" xr6:coauthVersionMax="47" xr10:uidLastSave="{00000000-0000-0000-0000-000000000000}"/>
  <bookViews>
    <workbookView xWindow="33210" yWindow="4515" windowWidth="21600" windowHeight="11160" xr2:uid="{55E659A9-B098-4436-9BF4-2C3301358C1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184" i="1" l="1"/>
  <c r="J7" i="1"/>
  <c r="J24" i="1"/>
  <c r="J29" i="1"/>
  <c r="J28" i="1"/>
  <c r="J27" i="1"/>
  <c r="J26" i="1"/>
  <c r="J25" i="1"/>
  <c r="J104" i="1"/>
  <c r="I206" i="1"/>
  <c r="I205" i="1"/>
  <c r="I204" i="1"/>
  <c r="I203" i="1"/>
  <c r="I202" i="1"/>
  <c r="I198" i="1"/>
  <c r="I189" i="1"/>
  <c r="F233" i="1"/>
  <c r="I233" i="1" s="1"/>
  <c r="J163" i="1"/>
  <c r="J162" i="1"/>
  <c r="J161" i="1"/>
  <c r="J160" i="1"/>
  <c r="J159" i="1"/>
  <c r="G158" i="1"/>
  <c r="J158" i="1" s="1"/>
  <c r="J157" i="1"/>
  <c r="J156" i="1"/>
  <c r="J155" i="1"/>
  <c r="J154" i="1"/>
  <c r="J153" i="1"/>
  <c r="J150" i="1"/>
  <c r="J149" i="1"/>
  <c r="J148" i="1"/>
  <c r="J147" i="1"/>
  <c r="J146" i="1"/>
  <c r="G145" i="1"/>
  <c r="J145" i="1" s="1"/>
  <c r="J144" i="1"/>
  <c r="J143" i="1"/>
  <c r="J142" i="1"/>
  <c r="J141" i="1"/>
  <c r="J140" i="1"/>
  <c r="G118" i="1"/>
  <c r="J118" i="1" s="1"/>
  <c r="G171" i="1"/>
  <c r="J171" i="1" s="1"/>
  <c r="J17" i="1"/>
  <c r="J18" i="1"/>
  <c r="J19" i="1"/>
  <c r="J20" i="1"/>
  <c r="J21" i="1"/>
  <c r="J22" i="1"/>
  <c r="I230" i="1"/>
  <c r="I224" i="1" s="1"/>
  <c r="C226" i="1"/>
  <c r="I220" i="1"/>
  <c r="I219" i="1"/>
  <c r="C215" i="1"/>
  <c r="I199" i="1"/>
  <c r="I197" i="1"/>
  <c r="I196" i="1"/>
  <c r="I193" i="1"/>
  <c r="I192" i="1"/>
  <c r="I191" i="1"/>
  <c r="I190" i="1"/>
  <c r="I188" i="1"/>
  <c r="C182" i="1"/>
  <c r="J176" i="1"/>
  <c r="J175" i="1"/>
  <c r="J174" i="1"/>
  <c r="J173" i="1"/>
  <c r="J172" i="1"/>
  <c r="J170" i="1"/>
  <c r="J169" i="1"/>
  <c r="J168" i="1"/>
  <c r="J167" i="1"/>
  <c r="J166" i="1"/>
  <c r="J137" i="1"/>
  <c r="J136" i="1"/>
  <c r="J135" i="1"/>
  <c r="J134" i="1"/>
  <c r="J133" i="1"/>
  <c r="J132" i="1"/>
  <c r="J131" i="1"/>
  <c r="J130" i="1"/>
  <c r="J129" i="1"/>
  <c r="J128" i="1"/>
  <c r="J127" i="1"/>
  <c r="J124" i="1"/>
  <c r="J123" i="1"/>
  <c r="J122" i="1"/>
  <c r="J121" i="1"/>
  <c r="J120" i="1"/>
  <c r="J119" i="1"/>
  <c r="J117" i="1"/>
  <c r="J116" i="1"/>
  <c r="J115" i="1"/>
  <c r="J114" i="1"/>
  <c r="J113" i="1"/>
  <c r="J106" i="1"/>
  <c r="J105" i="1"/>
  <c r="J103" i="1"/>
  <c r="J102" i="1"/>
  <c r="J95" i="1"/>
  <c r="J94" i="1"/>
  <c r="J93" i="1"/>
  <c r="J92" i="1"/>
  <c r="J91" i="1"/>
  <c r="J88" i="1"/>
  <c r="J87" i="1"/>
  <c r="J86" i="1"/>
  <c r="J85" i="1"/>
  <c r="J84" i="1"/>
  <c r="J81" i="1"/>
  <c r="J80" i="1"/>
  <c r="J79" i="1"/>
  <c r="J78" i="1"/>
  <c r="J77" i="1"/>
  <c r="J74" i="1"/>
  <c r="J73" i="1"/>
  <c r="J72" i="1"/>
  <c r="J71" i="1"/>
  <c r="J70" i="1"/>
  <c r="J67" i="1"/>
  <c r="J66" i="1"/>
  <c r="J65" i="1"/>
  <c r="J64" i="1"/>
  <c r="J63" i="1"/>
  <c r="J56" i="1"/>
  <c r="J55" i="1"/>
  <c r="J54" i="1"/>
  <c r="J53" i="1"/>
  <c r="J52" i="1"/>
  <c r="J49" i="1"/>
  <c r="J48" i="1"/>
  <c r="J47" i="1"/>
  <c r="J46" i="1"/>
  <c r="J43" i="1"/>
  <c r="J42" i="1"/>
  <c r="J41" i="1"/>
  <c r="J40" i="1"/>
  <c r="J39" i="1"/>
  <c r="J36" i="1"/>
  <c r="J35" i="1"/>
  <c r="J34" i="1"/>
  <c r="J33" i="1"/>
  <c r="J32" i="1"/>
  <c r="J14" i="1"/>
  <c r="J13" i="1"/>
  <c r="J12" i="1"/>
  <c r="J11" i="1"/>
  <c r="J10" i="1"/>
  <c r="I201" i="1" l="1"/>
  <c r="I195" i="1"/>
  <c r="I180" i="1"/>
  <c r="J90" i="1"/>
  <c r="J45" i="1"/>
  <c r="J51" i="1"/>
  <c r="J101" i="1"/>
  <c r="J99" i="1" s="1"/>
  <c r="J76" i="1"/>
  <c r="J31" i="1"/>
  <c r="J62" i="1"/>
  <c r="J38" i="1"/>
  <c r="J83" i="1"/>
  <c r="J9" i="1"/>
  <c r="J152" i="1"/>
  <c r="J16" i="1"/>
  <c r="I213" i="1"/>
  <c r="J139" i="1"/>
  <c r="J126" i="1"/>
  <c r="J112" i="1"/>
  <c r="J165" i="1"/>
  <c r="J69" i="1"/>
  <c r="C183" i="1"/>
  <c r="C185" i="1" s="1"/>
  <c r="C216" i="1"/>
  <c r="C217" i="1" s="1"/>
  <c r="C227" i="1"/>
  <c r="C228" i="1" s="1"/>
  <c r="J110" i="1" l="1"/>
  <c r="J60" i="1"/>
</calcChain>
</file>

<file path=xl/sharedStrings.xml><?xml version="1.0" encoding="utf-8"?>
<sst xmlns="http://schemas.openxmlformats.org/spreadsheetml/2006/main" count="526" uniqueCount="102">
  <si>
    <t>09.000</t>
  </si>
  <si>
    <t>FINISHES</t>
  </si>
  <si>
    <t>TOTAL</t>
  </si>
  <si>
    <t>Tile</t>
  </si>
  <si>
    <t>Floor Tile</t>
  </si>
  <si>
    <t>Location</t>
  </si>
  <si>
    <t>Tile Material</t>
  </si>
  <si>
    <t>ALLOWANCE</t>
  </si>
  <si>
    <t>SF</t>
  </si>
  <si>
    <t>Labor/Setting Materials</t>
  </si>
  <si>
    <t>Delivery</t>
  </si>
  <si>
    <t>EA</t>
  </si>
  <si>
    <t>Sealer</t>
  </si>
  <si>
    <t>Self Leveling</t>
  </si>
  <si>
    <t>In-Floor Heat</t>
  </si>
  <si>
    <t>Anti-fracture Membrane</t>
  </si>
  <si>
    <t>Tile Backsplash</t>
  </si>
  <si>
    <t>Field Tile</t>
  </si>
  <si>
    <t>Deco</t>
  </si>
  <si>
    <t>Sealer / Caulk</t>
  </si>
  <si>
    <t>Shower/Tub Tile</t>
  </si>
  <si>
    <t>Deco Tile</t>
  </si>
  <si>
    <t>Ceiling Tile</t>
  </si>
  <si>
    <t>Bullnose</t>
  </si>
  <si>
    <t>Miter Outside Corners - Addt'l Cost</t>
  </si>
  <si>
    <t>Labor - floor</t>
  </si>
  <si>
    <t>Tile Drain</t>
  </si>
  <si>
    <t>Sealer/Caulk</t>
  </si>
  <si>
    <t>Labor - install shelves, curb</t>
  </si>
  <si>
    <t>Wood Flooring / LVP / LVT Allowance</t>
  </si>
  <si>
    <t>WOOD FLOOR / LVP / LVT AREAS</t>
  </si>
  <si>
    <t>Main Level</t>
  </si>
  <si>
    <t>Subtotal</t>
  </si>
  <si>
    <t xml:space="preserve"> </t>
  </si>
  <si>
    <t>7% waste - typical</t>
  </si>
  <si>
    <t>Total</t>
  </si>
  <si>
    <t>Wood Vents (Flush Mount)</t>
  </si>
  <si>
    <t>Miscellanous Underlayment/Floor Prep</t>
  </si>
  <si>
    <t>NOTES:</t>
  </si>
  <si>
    <t>per Timberland - use $10/sf allowance for prefinished wood</t>
  </si>
  <si>
    <t>Rubber Athletic Flooring Allowance</t>
  </si>
  <si>
    <t>AREAS</t>
  </si>
  <si>
    <t>7% waste</t>
  </si>
  <si>
    <t>Carpet Tile/Rubber Flooring Material</t>
  </si>
  <si>
    <t>Installation Labor</t>
  </si>
  <si>
    <t>Epoxy Flooring</t>
  </si>
  <si>
    <t>Garage</t>
  </si>
  <si>
    <t>Epoxy Flooring Material / Installation</t>
  </si>
  <si>
    <t>ALTERNATE - LL Bath</t>
  </si>
  <si>
    <t>not included in total cost</t>
  </si>
  <si>
    <t>47sf + waste = 66sf</t>
  </si>
  <si>
    <t>Powder Bath</t>
  </si>
  <si>
    <t>26sf + waste = 37sf</t>
  </si>
  <si>
    <t>ML Laundry / Primary Bath</t>
  </si>
  <si>
    <t>Bath 3</t>
  </si>
  <si>
    <t>65sf + waste = 91sf</t>
  </si>
  <si>
    <t>Dressing 3/Dressing 4/Bath 3</t>
  </si>
  <si>
    <t>UL Laundry</t>
  </si>
  <si>
    <t>57sf + waste = 80sf</t>
  </si>
  <si>
    <t>109sf + waste = 150sf</t>
  </si>
  <si>
    <t>ALTERNATE - LL BATH</t>
  </si>
  <si>
    <t>23lf + waste = 30lf</t>
  </si>
  <si>
    <t>Primary Shower</t>
  </si>
  <si>
    <t>24lf + waste = 30lf</t>
  </si>
  <si>
    <t>Dog Wash</t>
  </si>
  <si>
    <t>79sf + waste = 110sf</t>
  </si>
  <si>
    <t>none</t>
  </si>
  <si>
    <t>12sf + waste = 17sf</t>
  </si>
  <si>
    <t>26lf + waste = 33lf</t>
  </si>
  <si>
    <t>Labor - install shelves</t>
  </si>
  <si>
    <t>Labor - install seat, shelves, jamb</t>
  </si>
  <si>
    <t>Shared Bath 3</t>
  </si>
  <si>
    <t>Primary Bath - Tub Stone</t>
  </si>
  <si>
    <t>Primary Bath Tub</t>
  </si>
  <si>
    <t>Thin Stone - Flats</t>
  </si>
  <si>
    <t>includes tax</t>
  </si>
  <si>
    <t>ALTERNATE</t>
  </si>
  <si>
    <t>LL Storage (Both)</t>
  </si>
  <si>
    <t>LL Fitness</t>
  </si>
  <si>
    <t>Wood Floor Mtl/Labor - Timberland</t>
  </si>
  <si>
    <t>Herringbone Wood Floor Mtl/Labor - Timberland</t>
  </si>
  <si>
    <t>HALLMARK SERENITY</t>
  </si>
  <si>
    <t>Reducers</t>
  </si>
  <si>
    <t>Stair Nosings</t>
  </si>
  <si>
    <t>ALTERNATE - LL LVP</t>
  </si>
  <si>
    <t>LVP / LVT materials/labor</t>
  </si>
  <si>
    <t>Moisture barrier</t>
  </si>
  <si>
    <t>Reducers/Tmold</t>
  </si>
  <si>
    <t>LVP / LVT Prep / Leveler</t>
  </si>
  <si>
    <t>ALTERNATE - SITE FINISHED MAIN LEVEL WOOD FLOORING, WHITE OAK</t>
  </si>
  <si>
    <t>116sf + waste = 130sf</t>
  </si>
  <si>
    <t>Labor</t>
  </si>
  <si>
    <t>Setting Materials</t>
  </si>
  <si>
    <t>Tile Material (mosaic)</t>
  </si>
  <si>
    <t>52sf + 156sf = 208+waste</t>
  </si>
  <si>
    <t>Hidden Pantry</t>
  </si>
  <si>
    <t>101sf + waste</t>
  </si>
  <si>
    <t>125sf + waste = 169sf</t>
  </si>
  <si>
    <t>24sf + waste = 31sf</t>
  </si>
  <si>
    <t>96sf + waste = 130sf</t>
  </si>
  <si>
    <t>15sf + waste = 20sf</t>
  </si>
  <si>
    <t>30% waste - diagonal/herringbone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</si>
</sst>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00"/>
    <numFmt numFmtId="165" formatCode="_(* #,##0_);_(* \(#,##0\);_(* &quot;-&quot;??_);_(@_)"/>
    <numFmt numFmtId="166" formatCode="_(&quot;$&quot;* #,##0_);_(&quot;$&quot;* \(#,##0\);_(&quot;$&quot;* &quot;-&quot;??_);_(@_)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4"/>
      <color theme="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theme="0"/>
      <name val="Arial"/>
      <family val="2"/>
    </font>
    <font>
      <u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3" fillId="0" borderId="0"/>
  </cellStyleXfs>
  <cellXfs count="88">
    <xf numFmtId="0" fontId="0" fillId="0" borderId="0" xfId="0"/>
    <xf numFmtId="164" fontId="2" fillId="2" borderId="0" xfId="3" quotePrefix="1" applyNumberFormat="1" applyFont="1" applyFill="1" applyAlignment="1">
      <alignment horizontal="left"/>
    </xf>
    <xf numFmtId="0" fontId="2" fillId="2" borderId="0" xfId="3" applyFont="1" applyFill="1" applyAlignment="1">
      <alignment horizontal="left"/>
    </xf>
    <xf numFmtId="165" fontId="3" fillId="2" borderId="0" xfId="1" applyNumberFormat="1" applyFont="1" applyFill="1" applyBorder="1" applyAlignment="1" applyProtection="1">
      <alignment horizontal="center"/>
    </xf>
    <xf numFmtId="165" fontId="4" fillId="2" borderId="0" xfId="1" applyNumberFormat="1" applyFont="1" applyFill="1" applyBorder="1" applyAlignment="1" applyProtection="1">
      <alignment horizontal="center" wrapText="1"/>
    </xf>
    <xf numFmtId="0" fontId="3" fillId="0" borderId="0" xfId="0" applyFont="1"/>
    <xf numFmtId="164" fontId="5" fillId="0" borderId="0" xfId="3" applyNumberFormat="1" applyFont="1" applyAlignment="1">
      <alignment horizontal="center"/>
    </xf>
    <xf numFmtId="0" fontId="5" fillId="0" borderId="0" xfId="3" applyFont="1" applyAlignment="1">
      <alignment horizontal="center"/>
    </xf>
    <xf numFmtId="165" fontId="5" fillId="0" borderId="0" xfId="1" applyNumberFormat="1" applyFont="1" applyFill="1" applyBorder="1" applyAlignment="1" applyProtection="1">
      <alignment horizontal="center"/>
    </xf>
    <xf numFmtId="165" fontId="5" fillId="0" borderId="0" xfId="1" applyNumberFormat="1" applyFont="1" applyFill="1" applyBorder="1" applyAlignment="1" applyProtection="1">
      <alignment horizontal="center" wrapText="1"/>
    </xf>
    <xf numFmtId="164" fontId="4" fillId="2" borderId="0" xfId="0" applyNumberFormat="1" applyFont="1" applyFill="1" applyAlignment="1">
      <alignment horizontal="center"/>
    </xf>
    <xf numFmtId="0" fontId="4" fillId="2" borderId="0" xfId="0" applyFont="1" applyFill="1"/>
    <xf numFmtId="0" fontId="3" fillId="2" borderId="0" xfId="0" applyFont="1" applyFill="1"/>
    <xf numFmtId="1" fontId="4" fillId="2" borderId="0" xfId="0" applyNumberFormat="1" applyFont="1" applyFill="1" applyAlignment="1">
      <alignment horizontal="center"/>
    </xf>
    <xf numFmtId="165" fontId="4" fillId="2" borderId="0" xfId="1" applyNumberFormat="1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1" fontId="3" fillId="0" borderId="0" xfId="0" applyNumberFormat="1" applyFont="1" applyAlignment="1">
      <alignment horizontal="center"/>
    </xf>
    <xf numFmtId="165" fontId="3" fillId="0" borderId="0" xfId="1" applyNumberFormat="1" applyFont="1" applyFill="1" applyBorder="1" applyAlignment="1">
      <alignment horizontal="center"/>
    </xf>
    <xf numFmtId="165" fontId="3" fillId="0" borderId="0" xfId="1" applyNumberFormat="1" applyFont="1" applyFill="1" applyBorder="1" applyAlignment="1" applyProtection="1">
      <alignment horizontal="center" wrapText="1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right"/>
    </xf>
    <xf numFmtId="44" fontId="4" fillId="0" borderId="0" xfId="2" applyFont="1" applyFill="1" applyBorder="1"/>
    <xf numFmtId="164" fontId="3" fillId="0" borderId="0" xfId="0" applyNumberFormat="1" applyFont="1" applyAlignment="1">
      <alignment horizontal="center"/>
    </xf>
    <xf numFmtId="164" fontId="4" fillId="0" borderId="0" xfId="0" applyNumberFormat="1" applyFont="1" applyAlignment="1">
      <alignment horizontal="center"/>
    </xf>
    <xf numFmtId="0" fontId="3" fillId="0" borderId="0" xfId="4" applyAlignment="1">
      <alignment horizontal="center"/>
    </xf>
    <xf numFmtId="0" fontId="3" fillId="0" borderId="0" xfId="4"/>
    <xf numFmtId="0" fontId="4" fillId="0" borderId="0" xfId="4" applyFont="1" applyAlignment="1">
      <alignment horizontal="right"/>
    </xf>
    <xf numFmtId="44" fontId="4" fillId="0" borderId="0" xfId="4" applyNumberFormat="1" applyFont="1"/>
    <xf numFmtId="0" fontId="3" fillId="2" borderId="0" xfId="4" applyFill="1"/>
    <xf numFmtId="44" fontId="4" fillId="2" borderId="0" xfId="4" applyNumberFormat="1" applyFont="1" applyFill="1"/>
    <xf numFmtId="0" fontId="3" fillId="0" borderId="0" xfId="4" applyAlignment="1">
      <alignment horizontal="right"/>
    </xf>
    <xf numFmtId="44" fontId="4" fillId="0" borderId="0" xfId="2" applyFont="1" applyBorder="1" applyProtection="1"/>
    <xf numFmtId="44" fontId="3" fillId="0" borderId="0" xfId="4" applyNumberFormat="1"/>
    <xf numFmtId="44" fontId="3" fillId="0" borderId="0" xfId="2" applyFont="1" applyBorder="1" applyProtection="1"/>
    <xf numFmtId="44" fontId="4" fillId="2" borderId="0" xfId="0" applyNumberFormat="1" applyFont="1" applyFill="1"/>
    <xf numFmtId="44" fontId="3" fillId="0" borderId="0" xfId="2" applyFont="1" applyBorder="1"/>
    <xf numFmtId="0" fontId="4" fillId="0" borderId="0" xfId="0" applyFont="1" applyAlignment="1">
      <alignment horizontal="center"/>
    </xf>
    <xf numFmtId="44" fontId="4" fillId="0" borderId="0" xfId="0" applyNumberFormat="1" applyFont="1"/>
    <xf numFmtId="44" fontId="4" fillId="0" borderId="0" xfId="2" applyFont="1" applyBorder="1"/>
    <xf numFmtId="0" fontId="3" fillId="2" borderId="0" xfId="0" applyFont="1" applyFill="1" applyAlignment="1">
      <alignment horizontal="right"/>
    </xf>
    <xf numFmtId="44" fontId="3" fillId="2" borderId="0" xfId="2" applyFont="1" applyFill="1" applyBorder="1"/>
    <xf numFmtId="44" fontId="4" fillId="0" borderId="0" xfId="2" applyFont="1" applyBorder="1" applyAlignment="1" applyProtection="1">
      <alignment horizontal="center"/>
    </xf>
    <xf numFmtId="0" fontId="3" fillId="2" borderId="0" xfId="4" applyFill="1" applyAlignment="1">
      <alignment horizontal="center"/>
    </xf>
    <xf numFmtId="44" fontId="3" fillId="2" borderId="0" xfId="2" applyFont="1" applyFill="1" applyBorder="1" applyProtection="1"/>
    <xf numFmtId="0" fontId="6" fillId="0" borderId="0" xfId="4" applyFont="1"/>
    <xf numFmtId="0" fontId="4" fillId="0" borderId="0" xfId="4" applyFont="1" applyAlignment="1">
      <alignment horizontal="center"/>
    </xf>
    <xf numFmtId="0" fontId="3" fillId="0" borderId="0" xfId="4" applyAlignment="1">
      <alignment horizontal="left"/>
    </xf>
    <xf numFmtId="0" fontId="3" fillId="0" borderId="1" xfId="4" applyBorder="1" applyAlignment="1">
      <alignment horizontal="right"/>
    </xf>
    <xf numFmtId="0" fontId="3" fillId="0" borderId="1" xfId="4" applyBorder="1" applyAlignment="1">
      <alignment horizontal="center"/>
    </xf>
    <xf numFmtId="0" fontId="3" fillId="0" borderId="1" xfId="4" applyBorder="1" applyAlignment="1">
      <alignment horizontal="left"/>
    </xf>
    <xf numFmtId="1" fontId="3" fillId="0" borderId="0" xfId="4" applyNumberFormat="1" applyAlignment="1">
      <alignment horizontal="center"/>
    </xf>
    <xf numFmtId="1" fontId="3" fillId="0" borderId="1" xfId="4" applyNumberFormat="1" applyBorder="1" applyAlignment="1">
      <alignment horizontal="center"/>
    </xf>
    <xf numFmtId="1" fontId="4" fillId="0" borderId="0" xfId="4" applyNumberFormat="1" applyFont="1" applyAlignment="1">
      <alignment horizontal="center"/>
    </xf>
    <xf numFmtId="0" fontId="4" fillId="0" borderId="0" xfId="4" applyFont="1" applyAlignment="1">
      <alignment horizontal="left"/>
    </xf>
    <xf numFmtId="0" fontId="7" fillId="0" borderId="0" xfId="4" applyFont="1" applyAlignment="1">
      <alignment horizontal="right"/>
    </xf>
    <xf numFmtId="0" fontId="7" fillId="0" borderId="0" xfId="0" applyFont="1"/>
    <xf numFmtId="0" fontId="7" fillId="0" borderId="0" xfId="4" applyFont="1" applyAlignment="1">
      <alignment horizontal="center"/>
    </xf>
    <xf numFmtId="0" fontId="7" fillId="0" borderId="0" xfId="4" applyFont="1" applyAlignment="1">
      <alignment horizontal="left"/>
    </xf>
    <xf numFmtId="0" fontId="4" fillId="0" borderId="0" xfId="4" applyFont="1"/>
    <xf numFmtId="0" fontId="4" fillId="2" borderId="0" xfId="0" applyFont="1" applyFill="1" applyAlignment="1">
      <alignment horizontal="center"/>
    </xf>
    <xf numFmtId="44" fontId="4" fillId="0" borderId="0" xfId="2" applyFont="1" applyFill="1" applyBorder="1" applyProtection="1"/>
    <xf numFmtId="44" fontId="3" fillId="0" borderId="0" xfId="0" applyNumberFormat="1" applyFont="1"/>
    <xf numFmtId="0" fontId="6" fillId="0" borderId="0" xfId="0" applyFont="1"/>
    <xf numFmtId="44" fontId="3" fillId="0" borderId="0" xfId="2" applyFont="1" applyFill="1" applyBorder="1"/>
    <xf numFmtId="0" fontId="3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44" fontId="3" fillId="0" borderId="0" xfId="2" applyFont="1" applyFill="1" applyBorder="1" applyAlignment="1">
      <alignment horizontal="left"/>
    </xf>
    <xf numFmtId="0" fontId="7" fillId="2" borderId="0" xfId="0" applyFont="1" applyFill="1"/>
    <xf numFmtId="44" fontId="8" fillId="2" borderId="0" xfId="0" applyNumberFormat="1" applyFont="1" applyFill="1"/>
    <xf numFmtId="44" fontId="8" fillId="0" borderId="0" xfId="2" applyFont="1" applyBorder="1" applyProtection="1"/>
    <xf numFmtId="44" fontId="7" fillId="0" borderId="0" xfId="4" applyNumberFormat="1" applyFont="1"/>
    <xf numFmtId="44" fontId="7" fillId="0" borderId="0" xfId="2" applyFont="1" applyBorder="1"/>
    <xf numFmtId="0" fontId="8" fillId="2" borderId="0" xfId="4" applyFont="1" applyFill="1"/>
    <xf numFmtId="0" fontId="7" fillId="2" borderId="0" xfId="0" applyFont="1" applyFill="1" applyAlignment="1">
      <alignment horizontal="right"/>
    </xf>
    <xf numFmtId="166" fontId="4" fillId="0" borderId="0" xfId="4" applyNumberFormat="1" applyFont="1"/>
    <xf numFmtId="44" fontId="8" fillId="2" borderId="0" xfId="4" applyNumberFormat="1" applyFont="1" applyFill="1"/>
    <xf numFmtId="0" fontId="7" fillId="0" borderId="0" xfId="4" applyFont="1"/>
    <xf numFmtId="0" fontId="7" fillId="0" borderId="0" xfId="0" applyFont="1" applyAlignment="1">
      <alignment horizontal="center"/>
    </xf>
    <xf numFmtId="44" fontId="8" fillId="0" borderId="0" xfId="2" applyFont="1" applyBorder="1"/>
    <xf numFmtId="44" fontId="7" fillId="0" borderId="0" xfId="0" applyNumberFormat="1" applyFont="1"/>
    <xf numFmtId="0" fontId="8" fillId="0" borderId="0" xfId="0" applyFont="1"/>
    <xf numFmtId="166" fontId="4" fillId="0" borderId="0" xfId="2" applyNumberFormat="1" applyFont="1" applyFill="1" applyBorder="1" applyProtection="1"/>
    <xf numFmtId="1" fontId="7" fillId="0" borderId="0" xfId="0" applyNumberFormat="1" applyFont="1"/>
    <xf numFmtId="44" fontId="7" fillId="0" borderId="0" xfId="2" applyFont="1" applyBorder="1" applyProtection="1"/>
    <xf numFmtId="0" fontId="8" fillId="0" borderId="0" xfId="4" applyFont="1" applyAlignment="1">
      <alignment horizontal="left"/>
    </xf>
    <xf numFmtId="44" fontId="8" fillId="0" borderId="0" xfId="4" applyNumberFormat="1" applyFont="1"/>
    <xf numFmtId="0" fontId="8" fillId="0" borderId="0" xfId="4" applyFont="1" applyAlignment="1">
      <alignment horizontal="center"/>
    </xf>
    <xf numFmtId="166" fontId="8" fillId="0" borderId="0" xfId="4" applyNumberFormat="1" applyFont="1"/>
  </cellXfs>
  <cellStyles count="5">
    <cellStyle name="Comma" xfId="1" builtinId="3"/>
    <cellStyle name="Currency" xfId="2" builtinId="4"/>
    <cellStyle name="Normal" xfId="0" builtinId="0"/>
    <cellStyle name="Normal 2" xfId="4" xr:uid="{38D782BD-64B0-42AC-A4D8-78CC02B78A6E}"/>
    <cellStyle name="Normal 3" xfId="3" xr:uid="{857627C1-52CE-4C50-92C3-34669F3BB1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583F6-B87F-4754-AE91-E02E9F763FA2}">
  <sheetPr>
    <pageSetUpPr fitToPage="1"/>
  </sheetPr>
  <dimension ref="A1:J349"/>
  <sheetViews>
    <sheetView tabSelected="1" topLeftCell="A227" workbookViewId="0">
      <selection activeCell="F183" sqref="F183"/>
    </sheetView>
  </sheetViews>
  <sheetFormatPr defaultColWidth="9.140625" defaultRowHeight="12.75" x14ac:dyDescent="0.2"/>
  <cols>
    <col min="1" max="10" width="15.7109375" style="5" customWidth="1"/>
    <col min="11" max="16384" width="9.140625" style="5"/>
  </cols>
  <sheetData>
    <row r="1" spans="1:10" ht="18" x14ac:dyDescent="0.25">
      <c r="A1" s="1" t="s">
        <v>0</v>
      </c>
      <c r="B1" s="2" t="s">
        <v>1</v>
      </c>
      <c r="C1" s="3"/>
      <c r="D1" s="4"/>
      <c r="E1" s="4"/>
      <c r="F1" s="4"/>
      <c r="G1" s="4"/>
      <c r="H1" s="4"/>
      <c r="I1" s="4"/>
      <c r="J1" s="4"/>
    </row>
    <row r="2" spans="1:10" x14ac:dyDescent="0.2">
      <c r="A2" s="6"/>
      <c r="B2" s="7"/>
      <c r="C2" s="8"/>
      <c r="D2" s="9"/>
      <c r="E2" s="9"/>
      <c r="F2" s="9"/>
      <c r="G2" s="9"/>
      <c r="H2" s="9"/>
      <c r="I2" s="9"/>
      <c r="J2" s="9"/>
    </row>
    <row r="3" spans="1:10" x14ac:dyDescent="0.2">
      <c r="A3" s="10">
        <v>9.3000000000000007</v>
      </c>
      <c r="B3" s="11" t="s">
        <v>3</v>
      </c>
      <c r="C3" s="12"/>
      <c r="D3" s="13"/>
      <c r="E3" s="14"/>
      <c r="F3" s="14"/>
      <c r="G3" s="4"/>
      <c r="H3" s="14"/>
      <c r="I3" s="14"/>
      <c r="J3" s="14"/>
    </row>
    <row r="4" spans="1:10" x14ac:dyDescent="0.2">
      <c r="A4" s="22"/>
      <c r="D4" s="16"/>
      <c r="E4" s="17"/>
      <c r="F4" s="17"/>
      <c r="G4" s="18"/>
      <c r="H4" s="17"/>
      <c r="I4" s="17"/>
      <c r="J4" s="17"/>
    </row>
    <row r="5" spans="1:10" x14ac:dyDescent="0.2">
      <c r="A5" s="23"/>
      <c r="B5" s="11" t="s">
        <v>4</v>
      </c>
      <c r="C5" s="12"/>
      <c r="D5" s="13"/>
      <c r="E5" s="14"/>
      <c r="F5" s="14"/>
      <c r="G5" s="4"/>
      <c r="H5" s="14"/>
      <c r="I5" s="14"/>
      <c r="J5" s="14"/>
    </row>
    <row r="6" spans="1:10" x14ac:dyDescent="0.2">
      <c r="A6" s="24"/>
      <c r="B6" s="25"/>
      <c r="D6" s="25"/>
      <c r="E6" s="25"/>
      <c r="F6" s="25"/>
      <c r="G6" s="25"/>
      <c r="H6" s="25"/>
      <c r="I6" s="25"/>
      <c r="J6" s="25"/>
    </row>
    <row r="7" spans="1:10" x14ac:dyDescent="0.2">
      <c r="A7" s="24"/>
      <c r="B7" s="25"/>
      <c r="D7" s="25"/>
      <c r="E7" s="25"/>
      <c r="F7" s="25"/>
      <c r="G7" s="25"/>
      <c r="H7" s="25"/>
      <c r="I7" s="26" t="s">
        <v>2</v>
      </c>
      <c r="J7" s="74">
        <f>J9+J16+J24+J31+J38+J45</f>
        <v>29710</v>
      </c>
    </row>
    <row r="8" spans="1:10" x14ac:dyDescent="0.2">
      <c r="A8" s="24"/>
      <c r="B8" s="25"/>
      <c r="D8" s="25"/>
      <c r="E8" s="25"/>
      <c r="F8" s="25"/>
      <c r="G8" s="25"/>
      <c r="H8" s="25"/>
      <c r="I8" s="25"/>
      <c r="J8" s="25"/>
    </row>
    <row r="9" spans="1:10" x14ac:dyDescent="0.2">
      <c r="A9" s="24"/>
      <c r="B9" s="28" t="s">
        <v>51</v>
      </c>
      <c r="C9" s="12"/>
      <c r="D9" s="28"/>
      <c r="E9" s="28"/>
      <c r="F9" s="28"/>
      <c r="G9" s="28"/>
      <c r="H9" s="28"/>
      <c r="I9" s="28"/>
      <c r="J9" s="29">
        <f>SUM(J10:J15)</f>
        <v>1740</v>
      </c>
    </row>
    <row r="10" spans="1:10" x14ac:dyDescent="0.2">
      <c r="A10" s="24"/>
      <c r="B10" s="25" t="s">
        <v>52</v>
      </c>
      <c r="E10" s="30" t="s">
        <v>93</v>
      </c>
      <c r="F10" s="24" t="s">
        <v>7</v>
      </c>
      <c r="G10" s="25">
        <v>37</v>
      </c>
      <c r="H10" s="31">
        <v>20</v>
      </c>
      <c r="I10" s="25" t="s">
        <v>8</v>
      </c>
      <c r="J10" s="32">
        <f>G10*H10</f>
        <v>740</v>
      </c>
    </row>
    <row r="11" spans="1:10" x14ac:dyDescent="0.2">
      <c r="A11" s="24"/>
      <c r="B11" s="25"/>
      <c r="E11" s="30" t="s">
        <v>9</v>
      </c>
      <c r="F11" s="24" t="s">
        <v>7</v>
      </c>
      <c r="G11" s="25">
        <v>37</v>
      </c>
      <c r="H11" s="33">
        <v>25</v>
      </c>
      <c r="I11" s="25" t="s">
        <v>8</v>
      </c>
      <c r="J11" s="32">
        <f>G11*H11</f>
        <v>925</v>
      </c>
    </row>
    <row r="12" spans="1:10" x14ac:dyDescent="0.2">
      <c r="A12" s="24"/>
      <c r="B12" s="25"/>
      <c r="E12" s="30" t="s">
        <v>10</v>
      </c>
      <c r="F12" s="24" t="s">
        <v>7</v>
      </c>
      <c r="G12" s="25">
        <v>1</v>
      </c>
      <c r="H12" s="33">
        <v>75</v>
      </c>
      <c r="I12" s="25" t="s">
        <v>11</v>
      </c>
      <c r="J12" s="32">
        <f>G12*H12</f>
        <v>75</v>
      </c>
    </row>
    <row r="13" spans="1:10" x14ac:dyDescent="0.2">
      <c r="A13" s="24"/>
      <c r="B13" s="25"/>
      <c r="E13" s="30" t="s">
        <v>12</v>
      </c>
      <c r="F13" s="24" t="s">
        <v>7</v>
      </c>
      <c r="G13" s="25">
        <v>0</v>
      </c>
      <c r="H13" s="33">
        <v>1.5</v>
      </c>
      <c r="I13" s="25" t="s">
        <v>8</v>
      </c>
      <c r="J13" s="32">
        <f>G13*H13</f>
        <v>0</v>
      </c>
    </row>
    <row r="14" spans="1:10" x14ac:dyDescent="0.2">
      <c r="A14" s="24"/>
      <c r="B14" s="25"/>
      <c r="E14" s="30" t="s">
        <v>13</v>
      </c>
      <c r="F14" s="24" t="s">
        <v>7</v>
      </c>
      <c r="G14" s="25">
        <v>0</v>
      </c>
      <c r="H14" s="33">
        <v>5</v>
      </c>
      <c r="I14" s="25" t="s">
        <v>8</v>
      </c>
      <c r="J14" s="32">
        <f>G14*H14</f>
        <v>0</v>
      </c>
    </row>
    <row r="15" spans="1:10" x14ac:dyDescent="0.2">
      <c r="A15" s="24"/>
      <c r="B15" s="25"/>
      <c r="E15" s="25"/>
      <c r="F15" s="25"/>
      <c r="G15" s="25"/>
      <c r="H15" s="25"/>
      <c r="I15" s="25"/>
      <c r="J15" s="25"/>
    </row>
    <row r="16" spans="1:10" x14ac:dyDescent="0.2">
      <c r="A16" s="24"/>
      <c r="B16" s="28" t="s">
        <v>53</v>
      </c>
      <c r="C16" s="12"/>
      <c r="D16" s="12"/>
      <c r="E16" s="28"/>
      <c r="F16" s="28"/>
      <c r="G16" s="28"/>
      <c r="H16" s="28"/>
      <c r="I16" s="28"/>
      <c r="J16" s="29">
        <f>SUM(J17:J22)</f>
        <v>14245</v>
      </c>
    </row>
    <row r="17" spans="1:10" x14ac:dyDescent="0.2">
      <c r="A17" s="24"/>
      <c r="B17" s="25" t="s">
        <v>94</v>
      </c>
      <c r="E17" s="30" t="s">
        <v>6</v>
      </c>
      <c r="F17" s="24" t="s">
        <v>7</v>
      </c>
      <c r="G17" s="25">
        <v>270</v>
      </c>
      <c r="H17" s="31">
        <v>15</v>
      </c>
      <c r="I17" s="25" t="s">
        <v>8</v>
      </c>
      <c r="J17" s="32">
        <f>G17*H17</f>
        <v>4050</v>
      </c>
    </row>
    <row r="18" spans="1:10" x14ac:dyDescent="0.2">
      <c r="A18" s="24"/>
      <c r="B18" s="25"/>
      <c r="E18" s="30" t="s">
        <v>9</v>
      </c>
      <c r="F18" s="24" t="s">
        <v>7</v>
      </c>
      <c r="G18" s="25">
        <v>270</v>
      </c>
      <c r="H18" s="33">
        <v>21</v>
      </c>
      <c r="I18" s="25" t="s">
        <v>8</v>
      </c>
      <c r="J18" s="32">
        <f>G18*H18</f>
        <v>5670</v>
      </c>
    </row>
    <row r="19" spans="1:10" x14ac:dyDescent="0.2">
      <c r="A19" s="24"/>
      <c r="B19" s="25"/>
      <c r="E19" s="30" t="s">
        <v>10</v>
      </c>
      <c r="F19" s="24" t="s">
        <v>7</v>
      </c>
      <c r="G19" s="25">
        <v>1</v>
      </c>
      <c r="H19" s="33">
        <v>125</v>
      </c>
      <c r="I19" s="25" t="s">
        <v>11</v>
      </c>
      <c r="J19" s="32">
        <f>G19*H19</f>
        <v>125</v>
      </c>
    </row>
    <row r="20" spans="1:10" x14ac:dyDescent="0.2">
      <c r="A20" s="24"/>
      <c r="B20" s="25"/>
      <c r="E20" s="30" t="s">
        <v>12</v>
      </c>
      <c r="F20" s="24" t="s">
        <v>7</v>
      </c>
      <c r="G20" s="25">
        <v>0</v>
      </c>
      <c r="H20" s="33">
        <v>1.5</v>
      </c>
      <c r="I20" s="25" t="s">
        <v>8</v>
      </c>
      <c r="J20" s="32">
        <f>G20*H20</f>
        <v>0</v>
      </c>
    </row>
    <row r="21" spans="1:10" x14ac:dyDescent="0.2">
      <c r="A21" s="24"/>
      <c r="B21" s="25"/>
      <c r="E21" s="30" t="s">
        <v>13</v>
      </c>
      <c r="F21" s="24" t="s">
        <v>7</v>
      </c>
      <c r="G21" s="25">
        <v>0</v>
      </c>
      <c r="H21" s="33">
        <v>5</v>
      </c>
      <c r="I21" s="25" t="s">
        <v>8</v>
      </c>
      <c r="J21" s="32">
        <f>G21*H21</f>
        <v>0</v>
      </c>
    </row>
    <row r="22" spans="1:10" x14ac:dyDescent="0.2">
      <c r="A22" s="24"/>
      <c r="E22" s="30" t="s">
        <v>14</v>
      </c>
      <c r="F22" s="24" t="s">
        <v>7</v>
      </c>
      <c r="G22" s="25">
        <v>220</v>
      </c>
      <c r="H22" s="33">
        <v>20</v>
      </c>
      <c r="I22" s="25" t="s">
        <v>8</v>
      </c>
      <c r="J22" s="32">
        <f t="shared" ref="J22" si="0">G22*H22</f>
        <v>4400</v>
      </c>
    </row>
    <row r="23" spans="1:10" x14ac:dyDescent="0.2">
      <c r="A23" s="24"/>
      <c r="E23" s="30"/>
      <c r="F23" s="24"/>
      <c r="G23" s="25"/>
      <c r="H23" s="33"/>
      <c r="I23" s="25"/>
      <c r="J23" s="32"/>
    </row>
    <row r="24" spans="1:10" x14ac:dyDescent="0.2">
      <c r="A24" s="24"/>
      <c r="B24" s="12" t="s">
        <v>95</v>
      </c>
      <c r="C24" s="12"/>
      <c r="D24" s="12"/>
      <c r="E24" s="12"/>
      <c r="F24" s="12"/>
      <c r="G24" s="12"/>
      <c r="H24" s="12"/>
      <c r="I24" s="12"/>
      <c r="J24" s="34">
        <f>SUM(J25:J29)</f>
        <v>4365</v>
      </c>
    </row>
    <row r="25" spans="1:10" x14ac:dyDescent="0.2">
      <c r="A25" s="24"/>
      <c r="B25" s="5" t="s">
        <v>96</v>
      </c>
      <c r="E25" s="30" t="s">
        <v>6</v>
      </c>
      <c r="F25" s="24" t="s">
        <v>7</v>
      </c>
      <c r="G25" s="25">
        <v>130</v>
      </c>
      <c r="H25" s="31">
        <v>12</v>
      </c>
      <c r="I25" s="25" t="s">
        <v>8</v>
      </c>
      <c r="J25" s="32">
        <f>G25*H25</f>
        <v>1560</v>
      </c>
    </row>
    <row r="26" spans="1:10" x14ac:dyDescent="0.2">
      <c r="A26" s="24"/>
      <c r="E26" s="30" t="s">
        <v>9</v>
      </c>
      <c r="F26" s="24" t="s">
        <v>7</v>
      </c>
      <c r="G26" s="25">
        <v>130</v>
      </c>
      <c r="H26" s="33">
        <v>21</v>
      </c>
      <c r="I26" s="25" t="s">
        <v>8</v>
      </c>
      <c r="J26" s="32">
        <f>G26*H26</f>
        <v>2730</v>
      </c>
    </row>
    <row r="27" spans="1:10" x14ac:dyDescent="0.2">
      <c r="A27" s="24"/>
      <c r="E27" s="30" t="s">
        <v>10</v>
      </c>
      <c r="F27" s="24" t="s">
        <v>7</v>
      </c>
      <c r="G27" s="25">
        <v>1</v>
      </c>
      <c r="H27" s="33">
        <v>75</v>
      </c>
      <c r="I27" s="25" t="s">
        <v>11</v>
      </c>
      <c r="J27" s="32">
        <f>G27*H27</f>
        <v>75</v>
      </c>
    </row>
    <row r="28" spans="1:10" x14ac:dyDescent="0.2">
      <c r="A28" s="24"/>
      <c r="E28" s="30" t="s">
        <v>12</v>
      </c>
      <c r="F28" s="24" t="s">
        <v>7</v>
      </c>
      <c r="G28" s="25">
        <v>0</v>
      </c>
      <c r="H28" s="33">
        <v>1.5</v>
      </c>
      <c r="I28" s="25" t="s">
        <v>8</v>
      </c>
      <c r="J28" s="32">
        <f>G28*H28</f>
        <v>0</v>
      </c>
    </row>
    <row r="29" spans="1:10" x14ac:dyDescent="0.2">
      <c r="A29" s="24"/>
      <c r="E29" s="30" t="s">
        <v>13</v>
      </c>
      <c r="F29" s="24" t="s">
        <v>7</v>
      </c>
      <c r="G29" s="25">
        <v>0</v>
      </c>
      <c r="H29" s="33">
        <v>5</v>
      </c>
      <c r="I29" s="25" t="s">
        <v>8</v>
      </c>
      <c r="J29" s="32">
        <f>G29*H29</f>
        <v>0</v>
      </c>
    </row>
    <row r="30" spans="1:10" x14ac:dyDescent="0.2">
      <c r="A30" s="24"/>
      <c r="E30" s="30"/>
      <c r="F30" s="24"/>
      <c r="G30" s="25"/>
      <c r="H30" s="33"/>
      <c r="I30" s="25"/>
      <c r="J30" s="32"/>
    </row>
    <row r="31" spans="1:10" x14ac:dyDescent="0.2">
      <c r="A31" s="24"/>
      <c r="B31" s="28" t="s">
        <v>54</v>
      </c>
      <c r="C31" s="12"/>
      <c r="D31" s="12"/>
      <c r="E31" s="12"/>
      <c r="F31" s="12"/>
      <c r="G31" s="12"/>
      <c r="H31" s="12"/>
      <c r="I31" s="12"/>
      <c r="J31" s="34">
        <f>SUM(J32:J37)</f>
        <v>2540</v>
      </c>
    </row>
    <row r="32" spans="1:10" x14ac:dyDescent="0.2">
      <c r="A32" s="24"/>
      <c r="B32" s="5" t="s">
        <v>55</v>
      </c>
      <c r="E32" s="30" t="s">
        <v>6</v>
      </c>
      <c r="F32" s="24" t="s">
        <v>7</v>
      </c>
      <c r="G32" s="25">
        <v>85</v>
      </c>
      <c r="H32" s="31">
        <v>8</v>
      </c>
      <c r="I32" s="25" t="s">
        <v>8</v>
      </c>
      <c r="J32" s="32">
        <f>G32*H32</f>
        <v>680</v>
      </c>
    </row>
    <row r="33" spans="1:10" x14ac:dyDescent="0.2">
      <c r="A33" s="24"/>
      <c r="E33" s="30" t="s">
        <v>9</v>
      </c>
      <c r="F33" s="24" t="s">
        <v>7</v>
      </c>
      <c r="G33" s="25">
        <v>85</v>
      </c>
      <c r="H33" s="33">
        <v>21</v>
      </c>
      <c r="I33" s="25" t="s">
        <v>8</v>
      </c>
      <c r="J33" s="32">
        <f>G33*H33</f>
        <v>1785</v>
      </c>
    </row>
    <row r="34" spans="1:10" x14ac:dyDescent="0.2">
      <c r="A34" s="24"/>
      <c r="E34" s="30" t="s">
        <v>10</v>
      </c>
      <c r="F34" s="24" t="s">
        <v>7</v>
      </c>
      <c r="G34" s="25">
        <v>1</v>
      </c>
      <c r="H34" s="33">
        <v>75</v>
      </c>
      <c r="I34" s="25" t="s">
        <v>11</v>
      </c>
      <c r="J34" s="32">
        <f>G34*H34</f>
        <v>75</v>
      </c>
    </row>
    <row r="35" spans="1:10" x14ac:dyDescent="0.2">
      <c r="A35" s="24"/>
      <c r="E35" s="30" t="s">
        <v>12</v>
      </c>
      <c r="F35" s="24" t="s">
        <v>7</v>
      </c>
      <c r="G35" s="25">
        <v>0</v>
      </c>
      <c r="H35" s="33">
        <v>1.5</v>
      </c>
      <c r="I35" s="25" t="s">
        <v>8</v>
      </c>
      <c r="J35" s="32">
        <f>G35*H35</f>
        <v>0</v>
      </c>
    </row>
    <row r="36" spans="1:10" x14ac:dyDescent="0.2">
      <c r="A36" s="24"/>
      <c r="E36" s="30" t="s">
        <v>13</v>
      </c>
      <c r="F36" s="24" t="s">
        <v>7</v>
      </c>
      <c r="G36" s="25">
        <v>0</v>
      </c>
      <c r="H36" s="33">
        <v>5</v>
      </c>
      <c r="I36" s="25" t="s">
        <v>8</v>
      </c>
      <c r="J36" s="32">
        <f>G36*H36</f>
        <v>0</v>
      </c>
    </row>
    <row r="37" spans="1:10" x14ac:dyDescent="0.2">
      <c r="A37" s="24"/>
    </row>
    <row r="38" spans="1:10" x14ac:dyDescent="0.2">
      <c r="A38" s="24"/>
      <c r="B38" s="28" t="s">
        <v>56</v>
      </c>
      <c r="C38" s="12"/>
      <c r="D38" s="12"/>
      <c r="E38" s="12"/>
      <c r="F38" s="12"/>
      <c r="G38" s="12"/>
      <c r="H38" s="12"/>
      <c r="I38" s="12"/>
      <c r="J38" s="34">
        <f>SUM(J39:J44)</f>
        <v>4425</v>
      </c>
    </row>
    <row r="39" spans="1:10" x14ac:dyDescent="0.2">
      <c r="A39" s="24"/>
      <c r="B39" s="5" t="s">
        <v>59</v>
      </c>
      <c r="E39" s="30" t="s">
        <v>6</v>
      </c>
      <c r="F39" s="24" t="s">
        <v>7</v>
      </c>
      <c r="G39" s="25">
        <v>150</v>
      </c>
      <c r="H39" s="31">
        <v>8</v>
      </c>
      <c r="I39" s="25" t="s">
        <v>8</v>
      </c>
      <c r="J39" s="32">
        <f t="shared" ref="J39:J43" si="1">G39*H39</f>
        <v>1200</v>
      </c>
    </row>
    <row r="40" spans="1:10" x14ac:dyDescent="0.2">
      <c r="A40" s="24"/>
      <c r="E40" s="30" t="s">
        <v>9</v>
      </c>
      <c r="F40" s="24" t="s">
        <v>7</v>
      </c>
      <c r="G40" s="25">
        <v>150</v>
      </c>
      <c r="H40" s="33">
        <v>21</v>
      </c>
      <c r="I40" s="25" t="s">
        <v>8</v>
      </c>
      <c r="J40" s="32">
        <f t="shared" si="1"/>
        <v>3150</v>
      </c>
    </row>
    <row r="41" spans="1:10" x14ac:dyDescent="0.2">
      <c r="A41" s="24"/>
      <c r="E41" s="30" t="s">
        <v>10</v>
      </c>
      <c r="F41" s="24" t="s">
        <v>7</v>
      </c>
      <c r="G41" s="25">
        <v>1</v>
      </c>
      <c r="H41" s="33">
        <v>75</v>
      </c>
      <c r="I41" s="25" t="s">
        <v>11</v>
      </c>
      <c r="J41" s="32">
        <f t="shared" si="1"/>
        <v>75</v>
      </c>
    </row>
    <row r="42" spans="1:10" x14ac:dyDescent="0.2">
      <c r="A42" s="24"/>
      <c r="E42" s="30" t="s">
        <v>12</v>
      </c>
      <c r="F42" s="24" t="s">
        <v>7</v>
      </c>
      <c r="G42" s="25">
        <v>0</v>
      </c>
      <c r="H42" s="33">
        <v>1.5</v>
      </c>
      <c r="I42" s="25" t="s">
        <v>8</v>
      </c>
      <c r="J42" s="32">
        <f t="shared" si="1"/>
        <v>0</v>
      </c>
    </row>
    <row r="43" spans="1:10" x14ac:dyDescent="0.2">
      <c r="A43" s="24"/>
      <c r="E43" s="30" t="s">
        <v>13</v>
      </c>
      <c r="F43" s="24" t="s">
        <v>7</v>
      </c>
      <c r="G43" s="25">
        <v>0</v>
      </c>
      <c r="H43" s="33">
        <v>5</v>
      </c>
      <c r="I43" s="25" t="s">
        <v>8</v>
      </c>
      <c r="J43" s="32">
        <f t="shared" si="1"/>
        <v>0</v>
      </c>
    </row>
    <row r="44" spans="1:10" x14ac:dyDescent="0.2">
      <c r="A44" s="24"/>
      <c r="E44" s="30"/>
      <c r="F44" s="25"/>
      <c r="H44" s="35"/>
      <c r="J44" s="32"/>
    </row>
    <row r="45" spans="1:10" x14ac:dyDescent="0.2">
      <c r="A45" s="24"/>
      <c r="B45" s="28" t="s">
        <v>57</v>
      </c>
      <c r="C45" s="12"/>
      <c r="D45" s="12"/>
      <c r="E45" s="12"/>
      <c r="F45" s="12"/>
      <c r="G45" s="12"/>
      <c r="H45" s="12"/>
      <c r="I45" s="12"/>
      <c r="J45" s="34">
        <f>SUM(J46:J50)</f>
        <v>2395</v>
      </c>
    </row>
    <row r="46" spans="1:10" x14ac:dyDescent="0.2">
      <c r="A46" s="24"/>
      <c r="B46" s="5" t="s">
        <v>58</v>
      </c>
      <c r="E46" s="30" t="s">
        <v>6</v>
      </c>
      <c r="F46" s="24" t="s">
        <v>7</v>
      </c>
      <c r="G46" s="5">
        <v>80</v>
      </c>
      <c r="H46" s="31">
        <v>8</v>
      </c>
      <c r="I46" s="5" t="s">
        <v>8</v>
      </c>
      <c r="J46" s="32">
        <f>G46*H46</f>
        <v>640</v>
      </c>
    </row>
    <row r="47" spans="1:10" x14ac:dyDescent="0.2">
      <c r="A47" s="24"/>
      <c r="E47" s="30" t="s">
        <v>9</v>
      </c>
      <c r="F47" s="24" t="s">
        <v>7</v>
      </c>
      <c r="G47" s="5">
        <v>80</v>
      </c>
      <c r="H47" s="35">
        <v>21</v>
      </c>
      <c r="I47" s="5" t="s">
        <v>8</v>
      </c>
      <c r="J47" s="32">
        <f>G47*H47</f>
        <v>1680</v>
      </c>
    </row>
    <row r="48" spans="1:10" x14ac:dyDescent="0.2">
      <c r="A48" s="24"/>
      <c r="E48" s="30" t="s">
        <v>10</v>
      </c>
      <c r="F48" s="24" t="s">
        <v>7</v>
      </c>
      <c r="G48" s="5">
        <v>1</v>
      </c>
      <c r="H48" s="35">
        <v>75</v>
      </c>
      <c r="I48" s="5" t="s">
        <v>11</v>
      </c>
      <c r="J48" s="32">
        <f>G48*H48</f>
        <v>75</v>
      </c>
    </row>
    <row r="49" spans="1:10" x14ac:dyDescent="0.2">
      <c r="A49" s="24"/>
      <c r="E49" s="30" t="s">
        <v>12</v>
      </c>
      <c r="F49" s="24" t="s">
        <v>7</v>
      </c>
      <c r="G49" s="5">
        <v>0</v>
      </c>
      <c r="H49" s="35">
        <v>1.5</v>
      </c>
      <c r="I49" s="5" t="s">
        <v>8</v>
      </c>
      <c r="J49" s="32">
        <f>G49*H49</f>
        <v>0</v>
      </c>
    </row>
    <row r="50" spans="1:10" x14ac:dyDescent="0.2">
      <c r="A50" s="24"/>
      <c r="E50" s="30"/>
      <c r="F50" s="25"/>
      <c r="H50" s="35"/>
      <c r="J50" s="32"/>
    </row>
    <row r="51" spans="1:10" x14ac:dyDescent="0.2">
      <c r="A51" s="24"/>
      <c r="B51" s="72" t="s">
        <v>48</v>
      </c>
      <c r="C51" s="67"/>
      <c r="D51" s="67"/>
      <c r="E51" s="67"/>
      <c r="F51" s="67"/>
      <c r="G51" s="67"/>
      <c r="H51" s="67"/>
      <c r="I51" s="73" t="s">
        <v>49</v>
      </c>
      <c r="J51" s="68">
        <f>SUM(J52:J57)</f>
        <v>2090</v>
      </c>
    </row>
    <row r="52" spans="1:10" x14ac:dyDescent="0.2">
      <c r="A52" s="24"/>
      <c r="B52" s="55" t="s">
        <v>50</v>
      </c>
      <c r="C52" s="55"/>
      <c r="D52" s="55"/>
      <c r="E52" s="54" t="s">
        <v>6</v>
      </c>
      <c r="F52" s="56" t="s">
        <v>7</v>
      </c>
      <c r="G52" s="55">
        <v>65</v>
      </c>
      <c r="H52" s="69">
        <v>8</v>
      </c>
      <c r="I52" s="55" t="s">
        <v>8</v>
      </c>
      <c r="J52" s="70">
        <f>G52*H52</f>
        <v>520</v>
      </c>
    </row>
    <row r="53" spans="1:10" x14ac:dyDescent="0.2">
      <c r="A53" s="24"/>
      <c r="B53" s="55"/>
      <c r="C53" s="55"/>
      <c r="D53" s="55"/>
      <c r="E53" s="54" t="s">
        <v>9</v>
      </c>
      <c r="F53" s="56" t="s">
        <v>7</v>
      </c>
      <c r="G53" s="55">
        <v>65</v>
      </c>
      <c r="H53" s="71">
        <v>21</v>
      </c>
      <c r="I53" s="55" t="s">
        <v>8</v>
      </c>
      <c r="J53" s="70">
        <f>G53*H53</f>
        <v>1365</v>
      </c>
    </row>
    <row r="54" spans="1:10" x14ac:dyDescent="0.2">
      <c r="A54" s="24"/>
      <c r="B54" s="55"/>
      <c r="C54" s="55"/>
      <c r="D54" s="55"/>
      <c r="E54" s="54" t="s">
        <v>10</v>
      </c>
      <c r="F54" s="56" t="s">
        <v>7</v>
      </c>
      <c r="G54" s="55">
        <v>1</v>
      </c>
      <c r="H54" s="71">
        <v>75</v>
      </c>
      <c r="I54" s="55" t="s">
        <v>11</v>
      </c>
      <c r="J54" s="70">
        <f>G54*H54</f>
        <v>75</v>
      </c>
    </row>
    <row r="55" spans="1:10" x14ac:dyDescent="0.2">
      <c r="A55" s="24"/>
      <c r="B55" s="55"/>
      <c r="C55" s="55"/>
      <c r="D55" s="55"/>
      <c r="E55" s="54" t="s">
        <v>12</v>
      </c>
      <c r="F55" s="56" t="s">
        <v>7</v>
      </c>
      <c r="G55" s="55">
        <v>0</v>
      </c>
      <c r="H55" s="71">
        <v>1.5</v>
      </c>
      <c r="I55" s="55" t="s">
        <v>8</v>
      </c>
      <c r="J55" s="70">
        <f>G55*H55</f>
        <v>0</v>
      </c>
    </row>
    <row r="56" spans="1:10" x14ac:dyDescent="0.2">
      <c r="A56" s="24"/>
      <c r="B56" s="55"/>
      <c r="C56" s="55"/>
      <c r="D56" s="55"/>
      <c r="E56" s="54" t="s">
        <v>15</v>
      </c>
      <c r="F56" s="56" t="s">
        <v>7</v>
      </c>
      <c r="G56" s="55">
        <v>65</v>
      </c>
      <c r="H56" s="71">
        <v>2</v>
      </c>
      <c r="I56" s="55" t="s">
        <v>8</v>
      </c>
      <c r="J56" s="70">
        <f>G56*H56</f>
        <v>130</v>
      </c>
    </row>
    <row r="57" spans="1:10" x14ac:dyDescent="0.2">
      <c r="A57" s="24"/>
    </row>
    <row r="58" spans="1:10" x14ac:dyDescent="0.2">
      <c r="A58" s="23"/>
      <c r="B58" s="11" t="s">
        <v>16</v>
      </c>
      <c r="C58" s="12"/>
      <c r="D58" s="13"/>
      <c r="E58" s="14"/>
      <c r="F58" s="14"/>
      <c r="G58" s="4"/>
      <c r="H58" s="14"/>
      <c r="I58" s="14"/>
      <c r="J58" s="14"/>
    </row>
    <row r="59" spans="1:10" x14ac:dyDescent="0.2">
      <c r="A59" s="24"/>
      <c r="B59" s="25"/>
      <c r="D59" s="24"/>
      <c r="E59" s="24"/>
      <c r="F59" s="24"/>
      <c r="G59" s="24"/>
      <c r="H59" s="25"/>
      <c r="I59" s="33"/>
      <c r="J59" s="25"/>
    </row>
    <row r="60" spans="1:10" x14ac:dyDescent="0.2">
      <c r="I60" s="36" t="s">
        <v>2</v>
      </c>
      <c r="J60" s="37">
        <f>J62+J69+J76+J83+J90</f>
        <v>0</v>
      </c>
    </row>
    <row r="61" spans="1:10" x14ac:dyDescent="0.2">
      <c r="A61" s="24"/>
      <c r="B61" s="25"/>
      <c r="D61" s="24"/>
      <c r="E61" s="24"/>
      <c r="F61" s="24"/>
      <c r="G61" s="24"/>
      <c r="H61" s="25"/>
      <c r="I61" s="33"/>
      <c r="J61" s="25"/>
    </row>
    <row r="62" spans="1:10" x14ac:dyDescent="0.2">
      <c r="A62" s="24"/>
      <c r="B62" s="28" t="s">
        <v>5</v>
      </c>
      <c r="C62" s="12"/>
      <c r="D62" s="12"/>
      <c r="E62" s="12"/>
      <c r="F62" s="12"/>
      <c r="G62" s="12"/>
      <c r="H62" s="12"/>
      <c r="I62" s="12"/>
      <c r="J62" s="34">
        <f>SUM(J63:J68)</f>
        <v>0</v>
      </c>
    </row>
    <row r="63" spans="1:10" x14ac:dyDescent="0.2">
      <c r="A63" s="24"/>
      <c r="E63" s="20" t="s">
        <v>17</v>
      </c>
      <c r="F63" s="15" t="s">
        <v>7</v>
      </c>
      <c r="G63" s="5">
        <v>0</v>
      </c>
      <c r="H63" s="38">
        <v>15</v>
      </c>
      <c r="I63" s="5" t="s">
        <v>8</v>
      </c>
      <c r="J63" s="32">
        <f>G63*H63</f>
        <v>0</v>
      </c>
    </row>
    <row r="64" spans="1:10" x14ac:dyDescent="0.2">
      <c r="A64" s="24"/>
      <c r="E64" s="20" t="s">
        <v>18</v>
      </c>
      <c r="F64" s="15" t="s">
        <v>7</v>
      </c>
      <c r="G64" s="5">
        <v>0</v>
      </c>
      <c r="H64" s="35">
        <v>275</v>
      </c>
      <c r="I64" s="5" t="s">
        <v>11</v>
      </c>
      <c r="J64" s="32">
        <f>G64*H64</f>
        <v>0</v>
      </c>
    </row>
    <row r="65" spans="1:10" x14ac:dyDescent="0.2">
      <c r="A65" s="24"/>
      <c r="E65" s="30" t="s">
        <v>9</v>
      </c>
      <c r="F65" s="15" t="s">
        <v>7</v>
      </c>
      <c r="G65" s="5">
        <v>0</v>
      </c>
      <c r="H65" s="35">
        <v>32</v>
      </c>
      <c r="I65" s="5" t="s">
        <v>8</v>
      </c>
      <c r="J65" s="32">
        <f>G65*H65</f>
        <v>0</v>
      </c>
    </row>
    <row r="66" spans="1:10" x14ac:dyDescent="0.2">
      <c r="A66" s="24"/>
      <c r="E66" s="20" t="s">
        <v>10</v>
      </c>
      <c r="F66" s="15" t="s">
        <v>7</v>
      </c>
      <c r="G66" s="5">
        <v>0</v>
      </c>
      <c r="H66" s="35">
        <v>50</v>
      </c>
      <c r="I66" s="5" t="s">
        <v>11</v>
      </c>
      <c r="J66" s="32">
        <f>G66*H66</f>
        <v>0</v>
      </c>
    </row>
    <row r="67" spans="1:10" x14ac:dyDescent="0.2">
      <c r="A67" s="24"/>
      <c r="E67" s="20" t="s">
        <v>19</v>
      </c>
      <c r="F67" s="15" t="s">
        <v>7</v>
      </c>
      <c r="G67" s="5">
        <v>0</v>
      </c>
      <c r="H67" s="35">
        <v>1.5</v>
      </c>
      <c r="I67" s="5" t="s">
        <v>8</v>
      </c>
      <c r="J67" s="32">
        <f>G67*H67</f>
        <v>0</v>
      </c>
    </row>
    <row r="68" spans="1:10" x14ac:dyDescent="0.2">
      <c r="A68" s="24"/>
    </row>
    <row r="69" spans="1:10" x14ac:dyDescent="0.2">
      <c r="A69" s="24"/>
      <c r="B69" s="28" t="s">
        <v>5</v>
      </c>
      <c r="C69" s="12"/>
      <c r="D69" s="12"/>
      <c r="E69" s="12"/>
      <c r="F69" s="12"/>
      <c r="G69" s="12"/>
      <c r="H69" s="12"/>
      <c r="I69" s="12"/>
      <c r="J69" s="34">
        <f>SUM(J70:J75)</f>
        <v>0</v>
      </c>
    </row>
    <row r="70" spans="1:10" x14ac:dyDescent="0.2">
      <c r="A70" s="24"/>
      <c r="E70" s="20" t="s">
        <v>17</v>
      </c>
      <c r="F70" s="15" t="s">
        <v>7</v>
      </c>
      <c r="G70" s="5">
        <v>0</v>
      </c>
      <c r="H70" s="38">
        <v>15</v>
      </c>
      <c r="I70" s="5" t="s">
        <v>8</v>
      </c>
      <c r="J70" s="32">
        <f>G70*H70</f>
        <v>0</v>
      </c>
    </row>
    <row r="71" spans="1:10" x14ac:dyDescent="0.2">
      <c r="A71" s="24"/>
      <c r="E71" s="20" t="s">
        <v>18</v>
      </c>
      <c r="F71" s="15" t="s">
        <v>7</v>
      </c>
      <c r="G71" s="5">
        <v>0</v>
      </c>
      <c r="H71" s="35">
        <v>275</v>
      </c>
      <c r="I71" s="5" t="s">
        <v>11</v>
      </c>
      <c r="J71" s="32">
        <f>G71*H71</f>
        <v>0</v>
      </c>
    </row>
    <row r="72" spans="1:10" x14ac:dyDescent="0.2">
      <c r="A72" s="24"/>
      <c r="E72" s="30" t="s">
        <v>9</v>
      </c>
      <c r="F72" s="15" t="s">
        <v>7</v>
      </c>
      <c r="G72" s="5">
        <v>0</v>
      </c>
      <c r="H72" s="35">
        <v>32</v>
      </c>
      <c r="I72" s="5" t="s">
        <v>8</v>
      </c>
      <c r="J72" s="32">
        <f>G72*H72</f>
        <v>0</v>
      </c>
    </row>
    <row r="73" spans="1:10" x14ac:dyDescent="0.2">
      <c r="A73" s="24"/>
      <c r="E73" s="20" t="s">
        <v>10</v>
      </c>
      <c r="F73" s="15" t="s">
        <v>7</v>
      </c>
      <c r="G73" s="5">
        <v>0</v>
      </c>
      <c r="H73" s="35">
        <v>50</v>
      </c>
      <c r="I73" s="5" t="s">
        <v>11</v>
      </c>
      <c r="J73" s="32">
        <f>G73*H73</f>
        <v>0</v>
      </c>
    </row>
    <row r="74" spans="1:10" x14ac:dyDescent="0.2">
      <c r="A74" s="24"/>
      <c r="E74" s="20" t="s">
        <v>19</v>
      </c>
      <c r="F74" s="15" t="s">
        <v>7</v>
      </c>
      <c r="G74" s="5">
        <v>0</v>
      </c>
      <c r="H74" s="35">
        <v>1.5</v>
      </c>
      <c r="I74" s="5" t="s">
        <v>8</v>
      </c>
      <c r="J74" s="32">
        <f>G74*H74</f>
        <v>0</v>
      </c>
    </row>
    <row r="75" spans="1:10" x14ac:dyDescent="0.2">
      <c r="A75" s="24"/>
    </row>
    <row r="76" spans="1:10" x14ac:dyDescent="0.2">
      <c r="A76" s="24"/>
      <c r="B76" s="28" t="s">
        <v>5</v>
      </c>
      <c r="C76" s="12"/>
      <c r="D76" s="12"/>
      <c r="E76" s="12"/>
      <c r="F76" s="12"/>
      <c r="G76" s="12"/>
      <c r="H76" s="12"/>
      <c r="I76" s="12"/>
      <c r="J76" s="34">
        <f>SUM(J77:J82)</f>
        <v>0</v>
      </c>
    </row>
    <row r="77" spans="1:10" x14ac:dyDescent="0.2">
      <c r="A77" s="24"/>
      <c r="E77" s="20" t="s">
        <v>17</v>
      </c>
      <c r="F77" s="15" t="s">
        <v>7</v>
      </c>
      <c r="G77" s="5">
        <v>0</v>
      </c>
      <c r="H77" s="38">
        <v>15</v>
      </c>
      <c r="I77" s="5" t="s">
        <v>8</v>
      </c>
      <c r="J77" s="32">
        <f>G77*H77</f>
        <v>0</v>
      </c>
    </row>
    <row r="78" spans="1:10" x14ac:dyDescent="0.2">
      <c r="A78" s="24"/>
      <c r="E78" s="20" t="s">
        <v>18</v>
      </c>
      <c r="F78" s="15" t="s">
        <v>7</v>
      </c>
      <c r="G78" s="5">
        <v>0</v>
      </c>
      <c r="H78" s="35">
        <v>275</v>
      </c>
      <c r="I78" s="5" t="s">
        <v>11</v>
      </c>
      <c r="J78" s="32">
        <f>G78*H78</f>
        <v>0</v>
      </c>
    </row>
    <row r="79" spans="1:10" x14ac:dyDescent="0.2">
      <c r="A79" s="24"/>
      <c r="E79" s="30" t="s">
        <v>9</v>
      </c>
      <c r="F79" s="15" t="s">
        <v>7</v>
      </c>
      <c r="G79" s="5">
        <v>0</v>
      </c>
      <c r="H79" s="35">
        <v>32</v>
      </c>
      <c r="I79" s="5" t="s">
        <v>8</v>
      </c>
      <c r="J79" s="32">
        <f>G79*H79</f>
        <v>0</v>
      </c>
    </row>
    <row r="80" spans="1:10" x14ac:dyDescent="0.2">
      <c r="A80" s="24"/>
      <c r="E80" s="20" t="s">
        <v>10</v>
      </c>
      <c r="F80" s="15" t="s">
        <v>7</v>
      </c>
      <c r="G80" s="5">
        <v>0</v>
      </c>
      <c r="H80" s="35">
        <v>50</v>
      </c>
      <c r="I80" s="5" t="s">
        <v>11</v>
      </c>
      <c r="J80" s="32">
        <f>G80*H80</f>
        <v>0</v>
      </c>
    </row>
    <row r="81" spans="1:10" x14ac:dyDescent="0.2">
      <c r="A81" s="24"/>
      <c r="E81" s="20" t="s">
        <v>19</v>
      </c>
      <c r="F81" s="15" t="s">
        <v>7</v>
      </c>
      <c r="G81" s="5">
        <v>0</v>
      </c>
      <c r="H81" s="35">
        <v>1.5</v>
      </c>
      <c r="I81" s="5" t="s">
        <v>8</v>
      </c>
      <c r="J81" s="32">
        <f>G81*H81</f>
        <v>0</v>
      </c>
    </row>
    <row r="82" spans="1:10" x14ac:dyDescent="0.2">
      <c r="A82" s="24"/>
      <c r="E82" s="20"/>
      <c r="F82" s="15"/>
      <c r="H82" s="35"/>
      <c r="J82" s="32"/>
    </row>
    <row r="83" spans="1:10" x14ac:dyDescent="0.2">
      <c r="A83" s="24"/>
      <c r="B83" s="28" t="s">
        <v>5</v>
      </c>
      <c r="C83" s="12"/>
      <c r="D83" s="12"/>
      <c r="E83" s="39"/>
      <c r="F83" s="12"/>
      <c r="G83" s="12"/>
      <c r="H83" s="40"/>
      <c r="I83" s="12"/>
      <c r="J83" s="34">
        <f>SUM(J84:J89)</f>
        <v>0</v>
      </c>
    </row>
    <row r="84" spans="1:10" x14ac:dyDescent="0.2">
      <c r="A84" s="24"/>
      <c r="E84" s="20" t="s">
        <v>17</v>
      </c>
      <c r="F84" s="15" t="s">
        <v>7</v>
      </c>
      <c r="G84" s="5">
        <v>0</v>
      </c>
      <c r="H84" s="38">
        <v>15</v>
      </c>
      <c r="I84" s="5" t="s">
        <v>8</v>
      </c>
      <c r="J84" s="32">
        <f>G84*H84</f>
        <v>0</v>
      </c>
    </row>
    <row r="85" spans="1:10" x14ac:dyDescent="0.2">
      <c r="A85" s="24"/>
      <c r="E85" s="20" t="s">
        <v>18</v>
      </c>
      <c r="F85" s="15" t="s">
        <v>7</v>
      </c>
      <c r="G85" s="5">
        <v>0</v>
      </c>
      <c r="H85" s="35">
        <v>275</v>
      </c>
      <c r="I85" s="5" t="s">
        <v>11</v>
      </c>
      <c r="J85" s="32">
        <f>G85*H85</f>
        <v>0</v>
      </c>
    </row>
    <row r="86" spans="1:10" x14ac:dyDescent="0.2">
      <c r="A86" s="24"/>
      <c r="E86" s="30" t="s">
        <v>9</v>
      </c>
      <c r="F86" s="15" t="s">
        <v>7</v>
      </c>
      <c r="G86" s="5">
        <v>0</v>
      </c>
      <c r="H86" s="35">
        <v>32</v>
      </c>
      <c r="I86" s="5" t="s">
        <v>8</v>
      </c>
      <c r="J86" s="32">
        <f>G86*H86</f>
        <v>0</v>
      </c>
    </row>
    <row r="87" spans="1:10" x14ac:dyDescent="0.2">
      <c r="A87" s="24"/>
      <c r="E87" s="20" t="s">
        <v>10</v>
      </c>
      <c r="F87" s="15" t="s">
        <v>7</v>
      </c>
      <c r="G87" s="5">
        <v>0</v>
      </c>
      <c r="H87" s="35">
        <v>50</v>
      </c>
      <c r="I87" s="5" t="s">
        <v>11</v>
      </c>
      <c r="J87" s="32">
        <f>G87*H87</f>
        <v>0</v>
      </c>
    </row>
    <row r="88" spans="1:10" x14ac:dyDescent="0.2">
      <c r="A88" s="24"/>
      <c r="E88" s="20" t="s">
        <v>19</v>
      </c>
      <c r="F88" s="15" t="s">
        <v>7</v>
      </c>
      <c r="G88" s="5">
        <v>0</v>
      </c>
      <c r="H88" s="35">
        <v>1.5</v>
      </c>
      <c r="I88" s="5" t="s">
        <v>8</v>
      </c>
      <c r="J88" s="32">
        <f>G88*H88</f>
        <v>0</v>
      </c>
    </row>
    <row r="89" spans="1:10" x14ac:dyDescent="0.2">
      <c r="A89" s="24"/>
      <c r="E89" s="20"/>
      <c r="F89" s="15"/>
      <c r="H89" s="35"/>
      <c r="J89" s="32"/>
    </row>
    <row r="90" spans="1:10" x14ac:dyDescent="0.2">
      <c r="A90" s="24"/>
      <c r="B90" s="28" t="s">
        <v>5</v>
      </c>
      <c r="C90" s="12"/>
      <c r="D90" s="12"/>
      <c r="E90" s="12"/>
      <c r="F90" s="12"/>
      <c r="G90" s="12"/>
      <c r="H90" s="12"/>
      <c r="I90" s="12"/>
      <c r="J90" s="34">
        <f>SUM(J91:J96)</f>
        <v>0</v>
      </c>
    </row>
    <row r="91" spans="1:10" x14ac:dyDescent="0.2">
      <c r="A91" s="24"/>
      <c r="E91" s="20" t="s">
        <v>17</v>
      </c>
      <c r="F91" s="15" t="s">
        <v>7</v>
      </c>
      <c r="G91" s="5">
        <v>0</v>
      </c>
      <c r="H91" s="38">
        <v>15</v>
      </c>
      <c r="I91" s="5" t="s">
        <v>8</v>
      </c>
      <c r="J91" s="32">
        <f>G91*H91</f>
        <v>0</v>
      </c>
    </row>
    <row r="92" spans="1:10" x14ac:dyDescent="0.2">
      <c r="A92" s="24"/>
      <c r="E92" s="20" t="s">
        <v>18</v>
      </c>
      <c r="F92" s="15" t="s">
        <v>7</v>
      </c>
      <c r="G92" s="5">
        <v>0</v>
      </c>
      <c r="H92" s="35">
        <v>275</v>
      </c>
      <c r="I92" s="5" t="s">
        <v>11</v>
      </c>
      <c r="J92" s="32">
        <f>G92*H92</f>
        <v>0</v>
      </c>
    </row>
    <row r="93" spans="1:10" x14ac:dyDescent="0.2">
      <c r="A93" s="24"/>
      <c r="E93" s="30" t="s">
        <v>9</v>
      </c>
      <c r="F93" s="15" t="s">
        <v>7</v>
      </c>
      <c r="G93" s="5">
        <v>0</v>
      </c>
      <c r="H93" s="35">
        <v>32</v>
      </c>
      <c r="I93" s="5" t="s">
        <v>8</v>
      </c>
      <c r="J93" s="32">
        <f>G93*H93</f>
        <v>0</v>
      </c>
    </row>
    <row r="94" spans="1:10" x14ac:dyDescent="0.2">
      <c r="A94" s="24"/>
      <c r="E94" s="20" t="s">
        <v>10</v>
      </c>
      <c r="F94" s="15" t="s">
        <v>7</v>
      </c>
      <c r="G94" s="5">
        <v>0</v>
      </c>
      <c r="H94" s="35">
        <v>50</v>
      </c>
      <c r="I94" s="5" t="s">
        <v>11</v>
      </c>
      <c r="J94" s="32">
        <f>G94*H94</f>
        <v>0</v>
      </c>
    </row>
    <row r="95" spans="1:10" x14ac:dyDescent="0.2">
      <c r="A95" s="24"/>
      <c r="B95" s="25"/>
      <c r="E95" s="20" t="s">
        <v>19</v>
      </c>
      <c r="F95" s="15" t="s">
        <v>7</v>
      </c>
      <c r="G95" s="5">
        <v>0</v>
      </c>
      <c r="H95" s="35">
        <v>1.5</v>
      </c>
      <c r="I95" s="5" t="s">
        <v>8</v>
      </c>
      <c r="J95" s="32">
        <f>G95*H95</f>
        <v>0</v>
      </c>
    </row>
    <row r="96" spans="1:10" x14ac:dyDescent="0.2">
      <c r="A96" s="24"/>
      <c r="B96" s="25"/>
      <c r="D96" s="20"/>
      <c r="E96" s="15"/>
      <c r="H96" s="35"/>
      <c r="J96" s="32"/>
    </row>
    <row r="97" spans="1:10" x14ac:dyDescent="0.2">
      <c r="A97" s="36"/>
      <c r="B97" s="11" t="s">
        <v>72</v>
      </c>
      <c r="C97" s="12"/>
      <c r="D97" s="13"/>
      <c r="E97" s="14"/>
      <c r="F97" s="14"/>
      <c r="G97" s="4"/>
      <c r="H97" s="14"/>
      <c r="I97" s="14"/>
      <c r="J97" s="14"/>
    </row>
    <row r="98" spans="1:10" x14ac:dyDescent="0.2">
      <c r="A98" s="24"/>
      <c r="B98" s="25"/>
      <c r="D98" s="24"/>
      <c r="E98" s="24"/>
      <c r="F98" s="24"/>
      <c r="G98" s="24"/>
      <c r="H98" s="25"/>
      <c r="I98" s="33"/>
      <c r="J98" s="25"/>
    </row>
    <row r="99" spans="1:10" x14ac:dyDescent="0.2">
      <c r="A99" s="24"/>
      <c r="B99" s="25"/>
      <c r="D99" s="24"/>
      <c r="E99" s="24"/>
      <c r="F99" s="24"/>
      <c r="G99" s="24"/>
      <c r="H99" s="25"/>
      <c r="I99" s="41" t="s">
        <v>2</v>
      </c>
      <c r="J99" s="27">
        <f>J101</f>
        <v>4760</v>
      </c>
    </row>
    <row r="100" spans="1:10" x14ac:dyDescent="0.2">
      <c r="A100" s="24"/>
      <c r="B100" s="25"/>
      <c r="D100" s="24"/>
      <c r="E100" s="24"/>
      <c r="F100" s="24"/>
      <c r="G100" s="24"/>
      <c r="H100" s="25"/>
      <c r="I100" s="33"/>
      <c r="J100" s="25"/>
    </row>
    <row r="101" spans="1:10" x14ac:dyDescent="0.2">
      <c r="A101" s="24"/>
      <c r="B101" s="28" t="s">
        <v>73</v>
      </c>
      <c r="C101" s="12"/>
      <c r="D101" s="12"/>
      <c r="E101" s="12"/>
      <c r="F101" s="12"/>
      <c r="G101" s="12"/>
      <c r="H101" s="12"/>
      <c r="I101" s="12"/>
      <c r="J101" s="34">
        <f>SUM(J102:J107)</f>
        <v>4760</v>
      </c>
    </row>
    <row r="102" spans="1:10" x14ac:dyDescent="0.2">
      <c r="A102" s="24"/>
      <c r="B102" s="5" t="s">
        <v>90</v>
      </c>
      <c r="E102" s="20" t="s">
        <v>74</v>
      </c>
      <c r="F102" s="15" t="s">
        <v>7</v>
      </c>
      <c r="G102" s="5">
        <v>130</v>
      </c>
      <c r="H102" s="38">
        <v>14.5</v>
      </c>
      <c r="I102" s="5" t="s">
        <v>8</v>
      </c>
      <c r="J102" s="32">
        <f>G102*H102</f>
        <v>1885</v>
      </c>
    </row>
    <row r="103" spans="1:10" x14ac:dyDescent="0.2">
      <c r="A103" s="24"/>
      <c r="E103" s="30" t="s">
        <v>91</v>
      </c>
      <c r="F103" s="15" t="s">
        <v>7</v>
      </c>
      <c r="G103" s="5">
        <v>130</v>
      </c>
      <c r="H103" s="35">
        <v>20</v>
      </c>
      <c r="I103" s="5" t="s">
        <v>8</v>
      </c>
      <c r="J103" s="32">
        <f>G103*H103</f>
        <v>2600</v>
      </c>
    </row>
    <row r="104" spans="1:10" x14ac:dyDescent="0.2">
      <c r="A104" s="24"/>
      <c r="E104" s="30" t="s">
        <v>92</v>
      </c>
      <c r="F104" s="15" t="s">
        <v>7</v>
      </c>
      <c r="G104" s="5">
        <v>1</v>
      </c>
      <c r="H104" s="35">
        <v>225</v>
      </c>
      <c r="I104" s="5" t="s">
        <v>8</v>
      </c>
      <c r="J104" s="32">
        <f>G104*H104</f>
        <v>225</v>
      </c>
    </row>
    <row r="105" spans="1:10" x14ac:dyDescent="0.2">
      <c r="A105" s="24"/>
      <c r="E105" s="20" t="s">
        <v>10</v>
      </c>
      <c r="F105" s="15" t="s">
        <v>7</v>
      </c>
      <c r="G105" s="5">
        <v>1</v>
      </c>
      <c r="H105" s="35">
        <v>50</v>
      </c>
      <c r="I105" s="5" t="s">
        <v>11</v>
      </c>
      <c r="J105" s="32">
        <f>G105*H105</f>
        <v>50</v>
      </c>
    </row>
    <row r="106" spans="1:10" x14ac:dyDescent="0.2">
      <c r="A106" s="24"/>
      <c r="E106" s="20" t="s">
        <v>19</v>
      </c>
      <c r="F106" s="15" t="s">
        <v>7</v>
      </c>
      <c r="G106" s="5">
        <v>0</v>
      </c>
      <c r="H106" s="35">
        <v>1.5</v>
      </c>
      <c r="I106" s="5" t="s">
        <v>8</v>
      </c>
      <c r="J106" s="32">
        <f>G106*H106</f>
        <v>0</v>
      </c>
    </row>
    <row r="107" spans="1:10" x14ac:dyDescent="0.2">
      <c r="A107" s="24"/>
      <c r="B107" s="25"/>
      <c r="D107" s="24"/>
      <c r="E107" s="24"/>
      <c r="F107" s="24"/>
      <c r="G107" s="24"/>
      <c r="H107" s="25"/>
      <c r="I107" s="33"/>
      <c r="J107" s="25"/>
    </row>
    <row r="108" spans="1:10" x14ac:dyDescent="0.2">
      <c r="A108" s="36"/>
      <c r="B108" s="11" t="s">
        <v>20</v>
      </c>
      <c r="C108" s="12"/>
      <c r="D108" s="13"/>
      <c r="E108" s="14"/>
      <c r="F108" s="14"/>
      <c r="G108" s="4"/>
      <c r="H108" s="14"/>
      <c r="I108" s="14"/>
      <c r="J108" s="14"/>
    </row>
    <row r="109" spans="1:10" x14ac:dyDescent="0.2">
      <c r="A109" s="24"/>
      <c r="B109" s="25"/>
      <c r="D109" s="24"/>
      <c r="E109" s="24"/>
      <c r="F109" s="24"/>
      <c r="G109" s="24"/>
      <c r="H109" s="25"/>
      <c r="I109" s="33"/>
      <c r="J109" s="25"/>
    </row>
    <row r="110" spans="1:10" x14ac:dyDescent="0.2">
      <c r="A110" s="24"/>
      <c r="B110" s="25"/>
      <c r="D110" s="24"/>
      <c r="E110" s="24"/>
      <c r="F110" s="24"/>
      <c r="G110" s="24"/>
      <c r="H110" s="25"/>
      <c r="I110" s="41" t="s">
        <v>2</v>
      </c>
      <c r="J110" s="27">
        <f>J112+J126+J139+J152</f>
        <v>35271</v>
      </c>
    </row>
    <row r="111" spans="1:10" x14ac:dyDescent="0.2">
      <c r="A111" s="24"/>
      <c r="B111" s="25"/>
      <c r="D111" s="24"/>
      <c r="E111" s="24"/>
      <c r="F111" s="24"/>
      <c r="G111" s="24"/>
      <c r="H111" s="25"/>
      <c r="I111" s="33"/>
      <c r="J111" s="25"/>
    </row>
    <row r="112" spans="1:10" x14ac:dyDescent="0.2">
      <c r="A112" s="24"/>
      <c r="B112" s="28" t="s">
        <v>62</v>
      </c>
      <c r="C112" s="12"/>
      <c r="D112" s="42"/>
      <c r="E112" s="42"/>
      <c r="F112" s="42"/>
      <c r="G112" s="42"/>
      <c r="H112" s="28"/>
      <c r="I112" s="43"/>
      <c r="J112" s="29">
        <f>SUM(J113:J125)</f>
        <v>12740</v>
      </c>
    </row>
    <row r="113" spans="1:10" x14ac:dyDescent="0.2">
      <c r="A113" s="24"/>
      <c r="B113" s="25" t="s">
        <v>97</v>
      </c>
      <c r="E113" s="20" t="s">
        <v>17</v>
      </c>
      <c r="F113" s="15" t="s">
        <v>7</v>
      </c>
      <c r="G113" s="5">
        <v>170</v>
      </c>
      <c r="H113" s="38">
        <v>12</v>
      </c>
      <c r="I113" s="5" t="s">
        <v>8</v>
      </c>
      <c r="J113" s="32">
        <f t="shared" ref="J113:J124" si="2">G113*H113</f>
        <v>2040</v>
      </c>
    </row>
    <row r="114" spans="1:10" x14ac:dyDescent="0.2">
      <c r="A114" s="24"/>
      <c r="B114" s="25"/>
      <c r="E114" s="20" t="s">
        <v>21</v>
      </c>
      <c r="F114" s="15" t="s">
        <v>7</v>
      </c>
      <c r="G114" s="5">
        <v>1</v>
      </c>
      <c r="H114" s="35">
        <v>500</v>
      </c>
      <c r="I114" s="5" t="s">
        <v>11</v>
      </c>
      <c r="J114" s="32">
        <f t="shared" si="2"/>
        <v>500</v>
      </c>
    </row>
    <row r="115" spans="1:10" x14ac:dyDescent="0.2">
      <c r="A115" s="24"/>
      <c r="B115" s="25" t="s">
        <v>98</v>
      </c>
      <c r="E115" s="20" t="s">
        <v>22</v>
      </c>
      <c r="F115" s="15" t="s">
        <v>7</v>
      </c>
      <c r="G115" s="5">
        <v>31</v>
      </c>
      <c r="H115" s="38">
        <v>12</v>
      </c>
      <c r="I115" s="5" t="s">
        <v>8</v>
      </c>
      <c r="J115" s="32">
        <f t="shared" si="2"/>
        <v>372</v>
      </c>
    </row>
    <row r="116" spans="1:10" x14ac:dyDescent="0.2">
      <c r="A116" s="24"/>
      <c r="B116" s="25" t="s">
        <v>98</v>
      </c>
      <c r="E116" s="20" t="s">
        <v>4</v>
      </c>
      <c r="F116" s="15" t="s">
        <v>7</v>
      </c>
      <c r="G116" s="5">
        <v>31</v>
      </c>
      <c r="H116" s="38">
        <v>20</v>
      </c>
      <c r="I116" s="5" t="s">
        <v>8</v>
      </c>
      <c r="J116" s="32">
        <f>G116*H116</f>
        <v>620</v>
      </c>
    </row>
    <row r="117" spans="1:10" x14ac:dyDescent="0.2">
      <c r="A117" s="24"/>
      <c r="B117" s="25" t="s">
        <v>63</v>
      </c>
      <c r="E117" s="20" t="s">
        <v>23</v>
      </c>
      <c r="F117" s="15" t="s">
        <v>7</v>
      </c>
      <c r="G117" s="5">
        <v>30</v>
      </c>
      <c r="H117" s="35">
        <v>15</v>
      </c>
      <c r="I117" s="5" t="s">
        <v>11</v>
      </c>
      <c r="J117" s="32">
        <f t="shared" si="2"/>
        <v>450</v>
      </c>
    </row>
    <row r="118" spans="1:10" x14ac:dyDescent="0.2">
      <c r="A118" s="24"/>
      <c r="B118" s="25"/>
      <c r="E118" s="20" t="s">
        <v>9</v>
      </c>
      <c r="F118" s="15" t="s">
        <v>7</v>
      </c>
      <c r="G118" s="5">
        <f>G113+G115</f>
        <v>201</v>
      </c>
      <c r="H118" s="35">
        <v>23</v>
      </c>
      <c r="I118" s="5" t="s">
        <v>8</v>
      </c>
      <c r="J118" s="32">
        <f t="shared" si="2"/>
        <v>4623</v>
      </c>
    </row>
    <row r="119" spans="1:10" x14ac:dyDescent="0.2">
      <c r="A119" s="24"/>
      <c r="B119" s="25"/>
      <c r="E119" s="20" t="s">
        <v>24</v>
      </c>
      <c r="F119" s="15" t="s">
        <v>7</v>
      </c>
      <c r="G119" s="5">
        <v>0</v>
      </c>
      <c r="H119" s="35">
        <v>300</v>
      </c>
      <c r="I119" s="5" t="s">
        <v>11</v>
      </c>
      <c r="J119" s="32">
        <f t="shared" si="2"/>
        <v>0</v>
      </c>
    </row>
    <row r="120" spans="1:10" x14ac:dyDescent="0.2">
      <c r="A120" s="24"/>
      <c r="B120" s="25"/>
      <c r="E120" s="20" t="s">
        <v>70</v>
      </c>
      <c r="F120" s="15" t="s">
        <v>7</v>
      </c>
      <c r="G120" s="5">
        <v>1</v>
      </c>
      <c r="H120" s="35">
        <v>1200</v>
      </c>
      <c r="I120" s="5" t="s">
        <v>11</v>
      </c>
      <c r="J120" s="32">
        <f t="shared" si="2"/>
        <v>1200</v>
      </c>
    </row>
    <row r="121" spans="1:10" x14ac:dyDescent="0.2">
      <c r="A121" s="24"/>
      <c r="B121" s="25"/>
      <c r="E121" s="20" t="s">
        <v>25</v>
      </c>
      <c r="F121" s="15" t="s">
        <v>7</v>
      </c>
      <c r="G121" s="5">
        <v>31</v>
      </c>
      <c r="H121" s="35">
        <v>85</v>
      </c>
      <c r="I121" s="5" t="s">
        <v>8</v>
      </c>
      <c r="J121" s="32">
        <f t="shared" si="2"/>
        <v>2635</v>
      </c>
    </row>
    <row r="122" spans="1:10" x14ac:dyDescent="0.2">
      <c r="A122" s="24"/>
      <c r="B122" s="25"/>
      <c r="E122" s="20" t="s">
        <v>26</v>
      </c>
      <c r="F122" s="15" t="s">
        <v>7</v>
      </c>
      <c r="G122" s="5">
        <v>1</v>
      </c>
      <c r="H122" s="35">
        <v>150</v>
      </c>
      <c r="I122" s="5" t="s">
        <v>11</v>
      </c>
      <c r="J122" s="32">
        <f t="shared" si="2"/>
        <v>150</v>
      </c>
    </row>
    <row r="123" spans="1:10" x14ac:dyDescent="0.2">
      <c r="A123" s="24"/>
      <c r="B123" s="25"/>
      <c r="E123" s="20" t="s">
        <v>27</v>
      </c>
      <c r="F123" s="15" t="s">
        <v>7</v>
      </c>
      <c r="G123" s="5">
        <v>0</v>
      </c>
      <c r="H123" s="35">
        <v>1.5</v>
      </c>
      <c r="I123" s="5" t="s">
        <v>8</v>
      </c>
      <c r="J123" s="32">
        <f t="shared" si="2"/>
        <v>0</v>
      </c>
    </row>
    <row r="124" spans="1:10" x14ac:dyDescent="0.2">
      <c r="A124" s="24"/>
      <c r="B124" s="25"/>
      <c r="E124" s="20" t="s">
        <v>10</v>
      </c>
      <c r="F124" s="15" t="s">
        <v>7</v>
      </c>
      <c r="G124" s="5">
        <v>1</v>
      </c>
      <c r="H124" s="35">
        <v>150</v>
      </c>
      <c r="I124" s="5" t="s">
        <v>11</v>
      </c>
      <c r="J124" s="32">
        <f t="shared" si="2"/>
        <v>150</v>
      </c>
    </row>
    <row r="125" spans="1:10" x14ac:dyDescent="0.2">
      <c r="A125" s="24"/>
      <c r="B125" s="25"/>
    </row>
    <row r="126" spans="1:10" x14ac:dyDescent="0.2">
      <c r="A126" s="24"/>
      <c r="B126" s="28" t="s">
        <v>64</v>
      </c>
      <c r="C126" s="12"/>
      <c r="D126" s="12"/>
      <c r="E126" s="12"/>
      <c r="F126" s="12"/>
      <c r="G126" s="12"/>
      <c r="H126" s="12"/>
      <c r="I126" s="12"/>
      <c r="J126" s="29">
        <f>SUM(J127:J138)</f>
        <v>5631</v>
      </c>
    </row>
    <row r="127" spans="1:10" x14ac:dyDescent="0.2">
      <c r="A127" s="24"/>
      <c r="B127" s="25" t="s">
        <v>65</v>
      </c>
      <c r="E127" s="20" t="s">
        <v>17</v>
      </c>
      <c r="F127" s="15" t="s">
        <v>7</v>
      </c>
      <c r="G127" s="5">
        <v>110</v>
      </c>
      <c r="H127" s="38">
        <v>6</v>
      </c>
      <c r="I127" s="5" t="s">
        <v>8</v>
      </c>
      <c r="J127" s="32">
        <f t="shared" ref="J127:J129" si="3">G127*H127</f>
        <v>660</v>
      </c>
    </row>
    <row r="128" spans="1:10" x14ac:dyDescent="0.2">
      <c r="A128" s="24"/>
      <c r="B128" s="25" t="s">
        <v>66</v>
      </c>
      <c r="E128" s="20" t="s">
        <v>21</v>
      </c>
      <c r="F128" s="15" t="s">
        <v>7</v>
      </c>
      <c r="G128" s="5">
        <v>0</v>
      </c>
      <c r="H128" s="35">
        <v>400</v>
      </c>
      <c r="I128" s="5" t="s">
        <v>11</v>
      </c>
      <c r="J128" s="32">
        <f t="shared" si="3"/>
        <v>0</v>
      </c>
    </row>
    <row r="129" spans="1:10" x14ac:dyDescent="0.2">
      <c r="A129" s="24"/>
      <c r="B129" s="25" t="s">
        <v>66</v>
      </c>
      <c r="E129" s="20" t="s">
        <v>22</v>
      </c>
      <c r="F129" s="15" t="s">
        <v>7</v>
      </c>
      <c r="G129" s="5">
        <v>0</v>
      </c>
      <c r="H129" s="38">
        <v>6</v>
      </c>
      <c r="I129" s="5" t="s">
        <v>8</v>
      </c>
      <c r="J129" s="32">
        <f t="shared" si="3"/>
        <v>0</v>
      </c>
    </row>
    <row r="130" spans="1:10" x14ac:dyDescent="0.2">
      <c r="A130" s="24"/>
      <c r="B130" s="25" t="s">
        <v>67</v>
      </c>
      <c r="E130" s="20" t="s">
        <v>4</v>
      </c>
      <c r="F130" s="15" t="s">
        <v>7</v>
      </c>
      <c r="G130" s="5">
        <v>17</v>
      </c>
      <c r="H130" s="38">
        <v>10</v>
      </c>
      <c r="I130" s="5" t="s">
        <v>8</v>
      </c>
      <c r="J130" s="32">
        <f>G130*H130</f>
        <v>170</v>
      </c>
    </row>
    <row r="131" spans="1:10" x14ac:dyDescent="0.2">
      <c r="A131" s="24"/>
      <c r="B131" s="25" t="s">
        <v>68</v>
      </c>
      <c r="E131" s="20" t="s">
        <v>23</v>
      </c>
      <c r="F131" s="15" t="s">
        <v>7</v>
      </c>
      <c r="G131" s="5">
        <v>33</v>
      </c>
      <c r="H131" s="35">
        <v>12</v>
      </c>
      <c r="I131" s="5" t="s">
        <v>11</v>
      </c>
      <c r="J131" s="32">
        <f t="shared" ref="J131:J137" si="4">G131*H131</f>
        <v>396</v>
      </c>
    </row>
    <row r="132" spans="1:10" x14ac:dyDescent="0.2">
      <c r="A132" s="24"/>
      <c r="E132" s="20" t="s">
        <v>9</v>
      </c>
      <c r="F132" s="15" t="s">
        <v>7</v>
      </c>
      <c r="G132" s="5">
        <v>110</v>
      </c>
      <c r="H132" s="35">
        <v>21</v>
      </c>
      <c r="I132" s="5" t="s">
        <v>8</v>
      </c>
      <c r="J132" s="32">
        <f t="shared" si="4"/>
        <v>2310</v>
      </c>
    </row>
    <row r="133" spans="1:10" x14ac:dyDescent="0.2">
      <c r="A133" s="24"/>
      <c r="B133" s="25"/>
      <c r="E133" s="20" t="s">
        <v>69</v>
      </c>
      <c r="F133" s="15" t="s">
        <v>7</v>
      </c>
      <c r="G133" s="5">
        <v>1</v>
      </c>
      <c r="H133" s="35">
        <v>400</v>
      </c>
      <c r="I133" s="5" t="s">
        <v>11</v>
      </c>
      <c r="J133" s="32">
        <f t="shared" si="4"/>
        <v>400</v>
      </c>
    </row>
    <row r="134" spans="1:10" x14ac:dyDescent="0.2">
      <c r="A134" s="24"/>
      <c r="B134" s="25"/>
      <c r="E134" s="20" t="s">
        <v>25</v>
      </c>
      <c r="F134" s="15" t="s">
        <v>7</v>
      </c>
      <c r="G134" s="5">
        <v>17</v>
      </c>
      <c r="H134" s="35">
        <v>85</v>
      </c>
      <c r="I134" s="5" t="s">
        <v>8</v>
      </c>
      <c r="J134" s="32">
        <f t="shared" si="4"/>
        <v>1445</v>
      </c>
    </row>
    <row r="135" spans="1:10" x14ac:dyDescent="0.2">
      <c r="A135" s="24"/>
      <c r="B135" s="25"/>
      <c r="D135" s="20"/>
      <c r="E135" s="20" t="s">
        <v>26</v>
      </c>
      <c r="F135" s="15" t="s">
        <v>7</v>
      </c>
      <c r="G135" s="5">
        <v>1</v>
      </c>
      <c r="H135" s="35">
        <v>150</v>
      </c>
      <c r="I135" s="5" t="s">
        <v>11</v>
      </c>
      <c r="J135" s="32">
        <f t="shared" si="4"/>
        <v>150</v>
      </c>
    </row>
    <row r="136" spans="1:10" x14ac:dyDescent="0.2">
      <c r="A136" s="24"/>
      <c r="B136" s="25"/>
      <c r="D136" s="20"/>
      <c r="E136" s="20" t="s">
        <v>27</v>
      </c>
      <c r="F136" s="15" t="s">
        <v>7</v>
      </c>
      <c r="G136" s="5">
        <v>0</v>
      </c>
      <c r="H136" s="35">
        <v>1.5</v>
      </c>
      <c r="I136" s="5" t="s">
        <v>8</v>
      </c>
      <c r="J136" s="32">
        <f t="shared" si="4"/>
        <v>0</v>
      </c>
    </row>
    <row r="137" spans="1:10" x14ac:dyDescent="0.2">
      <c r="A137" s="24"/>
      <c r="B137" s="25"/>
      <c r="D137" s="20"/>
      <c r="E137" s="20" t="s">
        <v>10</v>
      </c>
      <c r="F137" s="15" t="s">
        <v>7</v>
      </c>
      <c r="G137" s="5">
        <v>1</v>
      </c>
      <c r="H137" s="35">
        <v>100</v>
      </c>
      <c r="I137" s="5" t="s">
        <v>11</v>
      </c>
      <c r="J137" s="32">
        <f t="shared" si="4"/>
        <v>100</v>
      </c>
    </row>
    <row r="138" spans="1:10" x14ac:dyDescent="0.2">
      <c r="A138" s="24"/>
      <c r="B138" s="25"/>
      <c r="D138" s="20"/>
      <c r="F138" s="15"/>
      <c r="I138" s="35"/>
    </row>
    <row r="139" spans="1:10" x14ac:dyDescent="0.2">
      <c r="A139" s="24"/>
      <c r="B139" s="28" t="s">
        <v>54</v>
      </c>
      <c r="C139" s="12"/>
      <c r="D139" s="39"/>
      <c r="E139" s="12"/>
      <c r="F139" s="12"/>
      <c r="G139" s="12"/>
      <c r="H139" s="12"/>
      <c r="I139" s="40"/>
      <c r="J139" s="29">
        <f>SUM(J140:J151)</f>
        <v>8450</v>
      </c>
    </row>
    <row r="140" spans="1:10" x14ac:dyDescent="0.2">
      <c r="A140" s="24"/>
      <c r="B140" s="25" t="s">
        <v>99</v>
      </c>
      <c r="E140" s="20" t="s">
        <v>17</v>
      </c>
      <c r="F140" s="15" t="s">
        <v>7</v>
      </c>
      <c r="G140" s="5">
        <v>130</v>
      </c>
      <c r="H140" s="38">
        <v>8</v>
      </c>
      <c r="I140" s="5" t="s">
        <v>8</v>
      </c>
      <c r="J140" s="32">
        <f t="shared" ref="J140:J142" si="5">G140*H140</f>
        <v>1040</v>
      </c>
    </row>
    <row r="141" spans="1:10" x14ac:dyDescent="0.2">
      <c r="A141" s="24"/>
      <c r="B141" s="25"/>
      <c r="E141" s="20" t="s">
        <v>21</v>
      </c>
      <c r="F141" s="15" t="s">
        <v>7</v>
      </c>
      <c r="G141" s="5">
        <v>1</v>
      </c>
      <c r="H141" s="35">
        <v>400</v>
      </c>
      <c r="I141" s="5" t="s">
        <v>11</v>
      </c>
      <c r="J141" s="32">
        <f t="shared" si="5"/>
        <v>400</v>
      </c>
    </row>
    <row r="142" spans="1:10" x14ac:dyDescent="0.2">
      <c r="A142" s="24"/>
      <c r="B142" s="25" t="s">
        <v>100</v>
      </c>
      <c r="E142" s="20" t="s">
        <v>22</v>
      </c>
      <c r="F142" s="15" t="s">
        <v>7</v>
      </c>
      <c r="G142" s="5">
        <v>20</v>
      </c>
      <c r="H142" s="38">
        <v>8</v>
      </c>
      <c r="I142" s="5" t="s">
        <v>8</v>
      </c>
      <c r="J142" s="32">
        <f t="shared" si="5"/>
        <v>160</v>
      </c>
    </row>
    <row r="143" spans="1:10" x14ac:dyDescent="0.2">
      <c r="A143" s="24"/>
      <c r="B143" s="25" t="s">
        <v>100</v>
      </c>
      <c r="E143" s="20" t="s">
        <v>4</v>
      </c>
      <c r="F143" s="15" t="s">
        <v>7</v>
      </c>
      <c r="G143" s="5">
        <v>20</v>
      </c>
      <c r="H143" s="38">
        <v>15</v>
      </c>
      <c r="I143" s="5" t="s">
        <v>8</v>
      </c>
      <c r="J143" s="32">
        <f>G143*H143</f>
        <v>300</v>
      </c>
    </row>
    <row r="144" spans="1:10" x14ac:dyDescent="0.2">
      <c r="A144" s="24"/>
      <c r="B144" s="25" t="s">
        <v>61</v>
      </c>
      <c r="E144" s="20" t="s">
        <v>23</v>
      </c>
      <c r="F144" s="15" t="s">
        <v>7</v>
      </c>
      <c r="G144" s="5">
        <v>30</v>
      </c>
      <c r="H144" s="35">
        <v>15</v>
      </c>
      <c r="I144" s="5" t="s">
        <v>11</v>
      </c>
      <c r="J144" s="32">
        <f t="shared" ref="J144:J150" si="6">G144*H144</f>
        <v>450</v>
      </c>
    </row>
    <row r="145" spans="1:10" x14ac:dyDescent="0.2">
      <c r="A145" s="24"/>
      <c r="B145" s="25"/>
      <c r="E145" s="20" t="s">
        <v>9</v>
      </c>
      <c r="F145" s="15" t="s">
        <v>7</v>
      </c>
      <c r="G145" s="5">
        <f>G140+G142</f>
        <v>150</v>
      </c>
      <c r="H145" s="35">
        <v>22</v>
      </c>
      <c r="I145" s="5" t="s">
        <v>8</v>
      </c>
      <c r="J145" s="32">
        <f t="shared" si="6"/>
        <v>3300</v>
      </c>
    </row>
    <row r="146" spans="1:10" x14ac:dyDescent="0.2">
      <c r="A146" s="24"/>
      <c r="B146" s="25"/>
      <c r="E146" s="20" t="s">
        <v>28</v>
      </c>
      <c r="F146" s="15" t="s">
        <v>7</v>
      </c>
      <c r="G146" s="5">
        <v>1</v>
      </c>
      <c r="H146" s="35">
        <v>850</v>
      </c>
      <c r="I146" s="5" t="s">
        <v>11</v>
      </c>
      <c r="J146" s="32">
        <f t="shared" si="6"/>
        <v>850</v>
      </c>
    </row>
    <row r="147" spans="1:10" x14ac:dyDescent="0.2">
      <c r="A147" s="24"/>
      <c r="B147" s="25"/>
      <c r="E147" s="20" t="s">
        <v>25</v>
      </c>
      <c r="F147" s="15" t="s">
        <v>7</v>
      </c>
      <c r="G147" s="5">
        <v>20</v>
      </c>
      <c r="H147" s="35">
        <v>85</v>
      </c>
      <c r="I147" s="5" t="s">
        <v>8</v>
      </c>
      <c r="J147" s="32">
        <f t="shared" si="6"/>
        <v>1700</v>
      </c>
    </row>
    <row r="148" spans="1:10" x14ac:dyDescent="0.2">
      <c r="A148" s="24"/>
      <c r="B148" s="25"/>
      <c r="D148" s="20"/>
      <c r="E148" s="20" t="s">
        <v>26</v>
      </c>
      <c r="F148" s="15" t="s">
        <v>7</v>
      </c>
      <c r="G148" s="5">
        <v>1</v>
      </c>
      <c r="H148" s="35">
        <v>150</v>
      </c>
      <c r="I148" s="5" t="s">
        <v>11</v>
      </c>
      <c r="J148" s="32">
        <f t="shared" si="6"/>
        <v>150</v>
      </c>
    </row>
    <row r="149" spans="1:10" x14ac:dyDescent="0.2">
      <c r="A149" s="24"/>
      <c r="B149" s="25"/>
      <c r="D149" s="20"/>
      <c r="E149" s="20" t="s">
        <v>27</v>
      </c>
      <c r="F149" s="15" t="s">
        <v>7</v>
      </c>
      <c r="G149" s="5">
        <v>0</v>
      </c>
      <c r="H149" s="35">
        <v>1.5</v>
      </c>
      <c r="I149" s="5" t="s">
        <v>8</v>
      </c>
      <c r="J149" s="32">
        <f t="shared" si="6"/>
        <v>0</v>
      </c>
    </row>
    <row r="150" spans="1:10" x14ac:dyDescent="0.2">
      <c r="A150" s="24"/>
      <c r="B150" s="25"/>
      <c r="D150" s="20"/>
      <c r="E150" s="20" t="s">
        <v>10</v>
      </c>
      <c r="F150" s="15" t="s">
        <v>7</v>
      </c>
      <c r="G150" s="5">
        <v>1</v>
      </c>
      <c r="H150" s="35">
        <v>100</v>
      </c>
      <c r="I150" s="5" t="s">
        <v>11</v>
      </c>
      <c r="J150" s="32">
        <f t="shared" si="6"/>
        <v>100</v>
      </c>
    </row>
    <row r="151" spans="1:10" x14ac:dyDescent="0.2">
      <c r="A151" s="24"/>
      <c r="B151" s="25"/>
      <c r="D151" s="20"/>
      <c r="F151" s="15"/>
      <c r="I151" s="35"/>
    </row>
    <row r="152" spans="1:10" x14ac:dyDescent="0.2">
      <c r="A152" s="24"/>
      <c r="B152" s="28" t="s">
        <v>71</v>
      </c>
      <c r="C152" s="12"/>
      <c r="D152" s="39"/>
      <c r="E152" s="12"/>
      <c r="F152" s="12"/>
      <c r="G152" s="12"/>
      <c r="H152" s="12"/>
      <c r="I152" s="40"/>
      <c r="J152" s="29">
        <f>SUM(J153:J164)</f>
        <v>8450</v>
      </c>
    </row>
    <row r="153" spans="1:10" x14ac:dyDescent="0.2">
      <c r="A153" s="24"/>
      <c r="B153" s="25" t="s">
        <v>99</v>
      </c>
      <c r="E153" s="20" t="s">
        <v>17</v>
      </c>
      <c r="F153" s="15" t="s">
        <v>7</v>
      </c>
      <c r="G153" s="5">
        <v>130</v>
      </c>
      <c r="H153" s="38">
        <v>8</v>
      </c>
      <c r="I153" s="5" t="s">
        <v>8</v>
      </c>
      <c r="J153" s="32">
        <f t="shared" ref="J153:J155" si="7">G153*H153</f>
        <v>1040</v>
      </c>
    </row>
    <row r="154" spans="1:10" x14ac:dyDescent="0.2">
      <c r="A154" s="24"/>
      <c r="B154" s="25"/>
      <c r="E154" s="20" t="s">
        <v>21</v>
      </c>
      <c r="F154" s="15" t="s">
        <v>7</v>
      </c>
      <c r="G154" s="5">
        <v>1</v>
      </c>
      <c r="H154" s="35">
        <v>400</v>
      </c>
      <c r="I154" s="5" t="s">
        <v>11</v>
      </c>
      <c r="J154" s="32">
        <f t="shared" si="7"/>
        <v>400</v>
      </c>
    </row>
    <row r="155" spans="1:10" x14ac:dyDescent="0.2">
      <c r="A155" s="24"/>
      <c r="B155" s="25" t="s">
        <v>100</v>
      </c>
      <c r="E155" s="20" t="s">
        <v>22</v>
      </c>
      <c r="F155" s="15" t="s">
        <v>7</v>
      </c>
      <c r="G155" s="5">
        <v>20</v>
      </c>
      <c r="H155" s="38">
        <v>8</v>
      </c>
      <c r="I155" s="5" t="s">
        <v>8</v>
      </c>
      <c r="J155" s="32">
        <f t="shared" si="7"/>
        <v>160</v>
      </c>
    </row>
    <row r="156" spans="1:10" x14ac:dyDescent="0.2">
      <c r="A156" s="24"/>
      <c r="B156" s="25" t="s">
        <v>100</v>
      </c>
      <c r="E156" s="20" t="s">
        <v>4</v>
      </c>
      <c r="F156" s="15" t="s">
        <v>7</v>
      </c>
      <c r="G156" s="5">
        <v>20</v>
      </c>
      <c r="H156" s="38">
        <v>15</v>
      </c>
      <c r="I156" s="5" t="s">
        <v>8</v>
      </c>
      <c r="J156" s="32">
        <f>G156*H156</f>
        <v>300</v>
      </c>
    </row>
    <row r="157" spans="1:10" x14ac:dyDescent="0.2">
      <c r="A157" s="24"/>
      <c r="B157" s="25" t="s">
        <v>61</v>
      </c>
      <c r="E157" s="20" t="s">
        <v>23</v>
      </c>
      <c r="F157" s="15" t="s">
        <v>7</v>
      </c>
      <c r="G157" s="5">
        <v>30</v>
      </c>
      <c r="H157" s="35">
        <v>15</v>
      </c>
      <c r="I157" s="5" t="s">
        <v>11</v>
      </c>
      <c r="J157" s="32">
        <f t="shared" ref="J157:J163" si="8">G157*H157</f>
        <v>450</v>
      </c>
    </row>
    <row r="158" spans="1:10" x14ac:dyDescent="0.2">
      <c r="A158" s="24"/>
      <c r="B158" s="25"/>
      <c r="E158" s="20" t="s">
        <v>9</v>
      </c>
      <c r="F158" s="15" t="s">
        <v>7</v>
      </c>
      <c r="G158" s="5">
        <f>G153+G155</f>
        <v>150</v>
      </c>
      <c r="H158" s="35">
        <v>22</v>
      </c>
      <c r="I158" s="5" t="s">
        <v>8</v>
      </c>
      <c r="J158" s="32">
        <f t="shared" si="8"/>
        <v>3300</v>
      </c>
    </row>
    <row r="159" spans="1:10" x14ac:dyDescent="0.2">
      <c r="A159" s="24"/>
      <c r="B159" s="25"/>
      <c r="E159" s="20" t="s">
        <v>28</v>
      </c>
      <c r="F159" s="15" t="s">
        <v>7</v>
      </c>
      <c r="G159" s="5">
        <v>1</v>
      </c>
      <c r="H159" s="35">
        <v>850</v>
      </c>
      <c r="I159" s="5" t="s">
        <v>11</v>
      </c>
      <c r="J159" s="32">
        <f t="shared" si="8"/>
        <v>850</v>
      </c>
    </row>
    <row r="160" spans="1:10" x14ac:dyDescent="0.2">
      <c r="A160" s="24"/>
      <c r="B160" s="25"/>
      <c r="E160" s="20" t="s">
        <v>25</v>
      </c>
      <c r="F160" s="15" t="s">
        <v>7</v>
      </c>
      <c r="G160" s="5">
        <v>20</v>
      </c>
      <c r="H160" s="35">
        <v>85</v>
      </c>
      <c r="I160" s="5" t="s">
        <v>8</v>
      </c>
      <c r="J160" s="32">
        <f t="shared" si="8"/>
        <v>1700</v>
      </c>
    </row>
    <row r="161" spans="1:10" x14ac:dyDescent="0.2">
      <c r="A161" s="24"/>
      <c r="B161" s="25"/>
      <c r="D161" s="20"/>
      <c r="E161" s="20" t="s">
        <v>26</v>
      </c>
      <c r="F161" s="15" t="s">
        <v>7</v>
      </c>
      <c r="G161" s="5">
        <v>1</v>
      </c>
      <c r="H161" s="35">
        <v>150</v>
      </c>
      <c r="I161" s="5" t="s">
        <v>11</v>
      </c>
      <c r="J161" s="32">
        <f t="shared" si="8"/>
        <v>150</v>
      </c>
    </row>
    <row r="162" spans="1:10" x14ac:dyDescent="0.2">
      <c r="A162" s="24"/>
      <c r="B162" s="25"/>
      <c r="D162" s="20"/>
      <c r="E162" s="20" t="s">
        <v>27</v>
      </c>
      <c r="F162" s="15" t="s">
        <v>7</v>
      </c>
      <c r="G162" s="5">
        <v>0</v>
      </c>
      <c r="H162" s="35">
        <v>1.5</v>
      </c>
      <c r="I162" s="5" t="s">
        <v>8</v>
      </c>
      <c r="J162" s="32">
        <f t="shared" si="8"/>
        <v>0</v>
      </c>
    </row>
    <row r="163" spans="1:10" x14ac:dyDescent="0.2">
      <c r="A163" s="24"/>
      <c r="B163" s="25"/>
      <c r="D163" s="20"/>
      <c r="E163" s="20" t="s">
        <v>10</v>
      </c>
      <c r="F163" s="15" t="s">
        <v>7</v>
      </c>
      <c r="G163" s="5">
        <v>1</v>
      </c>
      <c r="H163" s="35">
        <v>100</v>
      </c>
      <c r="I163" s="5" t="s">
        <v>11</v>
      </c>
      <c r="J163" s="32">
        <f t="shared" si="8"/>
        <v>100</v>
      </c>
    </row>
    <row r="164" spans="1:10" x14ac:dyDescent="0.2">
      <c r="A164" s="24"/>
      <c r="B164" s="25"/>
      <c r="D164" s="20"/>
      <c r="F164" s="15"/>
      <c r="I164" s="35"/>
    </row>
    <row r="165" spans="1:10" x14ac:dyDescent="0.2">
      <c r="A165" s="24"/>
      <c r="B165" s="72" t="s">
        <v>60</v>
      </c>
      <c r="C165" s="67"/>
      <c r="D165" s="73"/>
      <c r="E165" s="67"/>
      <c r="F165" s="67"/>
      <c r="G165" s="67"/>
      <c r="H165" s="67"/>
      <c r="I165" s="73" t="s">
        <v>49</v>
      </c>
      <c r="J165" s="75">
        <f>SUM(J166:J177)</f>
        <v>8450</v>
      </c>
    </row>
    <row r="166" spans="1:10" x14ac:dyDescent="0.2">
      <c r="A166" s="24"/>
      <c r="B166" s="25" t="s">
        <v>99</v>
      </c>
      <c r="C166" s="55"/>
      <c r="D166" s="55"/>
      <c r="E166" s="65" t="s">
        <v>17</v>
      </c>
      <c r="F166" s="77" t="s">
        <v>7</v>
      </c>
      <c r="G166" s="55">
        <v>130</v>
      </c>
      <c r="H166" s="78">
        <v>8</v>
      </c>
      <c r="I166" s="55" t="s">
        <v>8</v>
      </c>
      <c r="J166" s="70">
        <f t="shared" ref="J166:J168" si="9">G166*H166</f>
        <v>1040</v>
      </c>
    </row>
    <row r="167" spans="1:10" x14ac:dyDescent="0.2">
      <c r="A167" s="24"/>
      <c r="B167" s="25"/>
      <c r="C167" s="55"/>
      <c r="D167" s="55"/>
      <c r="E167" s="65" t="s">
        <v>21</v>
      </c>
      <c r="F167" s="77" t="s">
        <v>7</v>
      </c>
      <c r="G167" s="55">
        <v>1</v>
      </c>
      <c r="H167" s="71">
        <v>400</v>
      </c>
      <c r="I167" s="55" t="s">
        <v>11</v>
      </c>
      <c r="J167" s="70">
        <f t="shared" si="9"/>
        <v>400</v>
      </c>
    </row>
    <row r="168" spans="1:10" x14ac:dyDescent="0.2">
      <c r="A168" s="24"/>
      <c r="B168" s="25" t="s">
        <v>100</v>
      </c>
      <c r="C168" s="55"/>
      <c r="D168" s="55"/>
      <c r="E168" s="65" t="s">
        <v>22</v>
      </c>
      <c r="F168" s="77" t="s">
        <v>7</v>
      </c>
      <c r="G168" s="55">
        <v>20</v>
      </c>
      <c r="H168" s="78">
        <v>8</v>
      </c>
      <c r="I168" s="55" t="s">
        <v>8</v>
      </c>
      <c r="J168" s="70">
        <f t="shared" si="9"/>
        <v>160</v>
      </c>
    </row>
    <row r="169" spans="1:10" x14ac:dyDescent="0.2">
      <c r="A169" s="24"/>
      <c r="B169" s="25" t="s">
        <v>100</v>
      </c>
      <c r="C169" s="55"/>
      <c r="D169" s="55"/>
      <c r="E169" s="65" t="s">
        <v>4</v>
      </c>
      <c r="F169" s="77" t="s">
        <v>7</v>
      </c>
      <c r="G169" s="55">
        <v>20</v>
      </c>
      <c r="H169" s="78">
        <v>15</v>
      </c>
      <c r="I169" s="55" t="s">
        <v>8</v>
      </c>
      <c r="J169" s="70">
        <f>G169*H169</f>
        <v>300</v>
      </c>
    </row>
    <row r="170" spans="1:10" x14ac:dyDescent="0.2">
      <c r="A170" s="24"/>
      <c r="B170" s="25" t="s">
        <v>61</v>
      </c>
      <c r="C170" s="55"/>
      <c r="D170" s="55"/>
      <c r="E170" s="65" t="s">
        <v>23</v>
      </c>
      <c r="F170" s="77" t="s">
        <v>7</v>
      </c>
      <c r="G170" s="55">
        <v>30</v>
      </c>
      <c r="H170" s="71">
        <v>15</v>
      </c>
      <c r="I170" s="55" t="s">
        <v>11</v>
      </c>
      <c r="J170" s="70">
        <f t="shared" ref="J170:J176" si="10">G170*H170</f>
        <v>450</v>
      </c>
    </row>
    <row r="171" spans="1:10" x14ac:dyDescent="0.2">
      <c r="A171" s="24"/>
      <c r="B171" s="76"/>
      <c r="C171" s="55"/>
      <c r="D171" s="55"/>
      <c r="E171" s="65" t="s">
        <v>9</v>
      </c>
      <c r="F171" s="77" t="s">
        <v>7</v>
      </c>
      <c r="G171" s="55">
        <f>G166+G168</f>
        <v>150</v>
      </c>
      <c r="H171" s="71">
        <v>22</v>
      </c>
      <c r="I171" s="55" t="s">
        <v>8</v>
      </c>
      <c r="J171" s="70">
        <f t="shared" si="10"/>
        <v>3300</v>
      </c>
    </row>
    <row r="172" spans="1:10" x14ac:dyDescent="0.2">
      <c r="A172" s="24"/>
      <c r="B172" s="76"/>
      <c r="C172" s="55"/>
      <c r="D172" s="55"/>
      <c r="E172" s="65" t="s">
        <v>28</v>
      </c>
      <c r="F172" s="77" t="s">
        <v>7</v>
      </c>
      <c r="G172" s="55">
        <v>1</v>
      </c>
      <c r="H172" s="71">
        <v>850</v>
      </c>
      <c r="I172" s="55" t="s">
        <v>11</v>
      </c>
      <c r="J172" s="70">
        <f t="shared" si="10"/>
        <v>850</v>
      </c>
    </row>
    <row r="173" spans="1:10" x14ac:dyDescent="0.2">
      <c r="A173" s="24"/>
      <c r="B173" s="76"/>
      <c r="C173" s="55"/>
      <c r="D173" s="55"/>
      <c r="E173" s="65" t="s">
        <v>25</v>
      </c>
      <c r="F173" s="77" t="s">
        <v>7</v>
      </c>
      <c r="G173" s="55">
        <v>20</v>
      </c>
      <c r="H173" s="71">
        <v>85</v>
      </c>
      <c r="I173" s="55" t="s">
        <v>8</v>
      </c>
      <c r="J173" s="70">
        <f t="shared" si="10"/>
        <v>1700</v>
      </c>
    </row>
    <row r="174" spans="1:10" x14ac:dyDescent="0.2">
      <c r="A174" s="24"/>
      <c r="B174" s="76"/>
      <c r="C174" s="55"/>
      <c r="D174" s="65"/>
      <c r="E174" s="65" t="s">
        <v>26</v>
      </c>
      <c r="F174" s="77" t="s">
        <v>7</v>
      </c>
      <c r="G174" s="55">
        <v>1</v>
      </c>
      <c r="H174" s="71">
        <v>150</v>
      </c>
      <c r="I174" s="55" t="s">
        <v>11</v>
      </c>
      <c r="J174" s="70">
        <f t="shared" si="10"/>
        <v>150</v>
      </c>
    </row>
    <row r="175" spans="1:10" x14ac:dyDescent="0.2">
      <c r="A175" s="24"/>
      <c r="B175" s="76"/>
      <c r="C175" s="55"/>
      <c r="D175" s="65"/>
      <c r="E175" s="65" t="s">
        <v>27</v>
      </c>
      <c r="F175" s="77" t="s">
        <v>7</v>
      </c>
      <c r="G175" s="55">
        <v>0</v>
      </c>
      <c r="H175" s="71">
        <v>1.5</v>
      </c>
      <c r="I175" s="55" t="s">
        <v>8</v>
      </c>
      <c r="J175" s="70">
        <f t="shared" si="10"/>
        <v>0</v>
      </c>
    </row>
    <row r="176" spans="1:10" x14ac:dyDescent="0.2">
      <c r="A176" s="24"/>
      <c r="B176" s="76"/>
      <c r="C176" s="55"/>
      <c r="D176" s="65"/>
      <c r="E176" s="65" t="s">
        <v>10</v>
      </c>
      <c r="F176" s="77" t="s">
        <v>7</v>
      </c>
      <c r="G176" s="55">
        <v>1</v>
      </c>
      <c r="H176" s="71">
        <v>100</v>
      </c>
      <c r="I176" s="55" t="s">
        <v>11</v>
      </c>
      <c r="J176" s="70">
        <f t="shared" si="10"/>
        <v>100</v>
      </c>
    </row>
    <row r="177" spans="1:10" x14ac:dyDescent="0.2">
      <c r="A177" s="24"/>
      <c r="B177" s="25"/>
      <c r="D177" s="20"/>
      <c r="F177" s="15"/>
      <c r="I177" s="35"/>
    </row>
    <row r="178" spans="1:10" x14ac:dyDescent="0.2">
      <c r="A178" s="10">
        <v>9.64</v>
      </c>
      <c r="B178" s="11" t="s">
        <v>29</v>
      </c>
      <c r="C178" s="12"/>
      <c r="D178" s="13"/>
      <c r="E178" s="14"/>
      <c r="F178" s="14"/>
      <c r="G178" s="4"/>
      <c r="H178" s="14"/>
      <c r="I178" s="14"/>
      <c r="J178" s="14"/>
    </row>
    <row r="179" spans="1:10" x14ac:dyDescent="0.2">
      <c r="A179" s="24"/>
      <c r="B179" s="25"/>
      <c r="D179" s="24"/>
      <c r="E179" s="24"/>
      <c r="F179" s="24"/>
      <c r="G179" s="24"/>
      <c r="H179" s="25"/>
      <c r="I179" s="33"/>
      <c r="J179" s="25"/>
    </row>
    <row r="180" spans="1:10" x14ac:dyDescent="0.2">
      <c r="A180" s="24"/>
      <c r="B180" s="44" t="s">
        <v>30</v>
      </c>
      <c r="D180" s="24"/>
      <c r="E180" s="24"/>
      <c r="F180" s="25"/>
      <c r="G180" s="25"/>
      <c r="H180" s="45" t="s">
        <v>2</v>
      </c>
      <c r="I180" s="74">
        <f>SUM(I188:I193)</f>
        <v>38123.99</v>
      </c>
      <c r="J180" s="25"/>
    </row>
    <row r="181" spans="1:10" x14ac:dyDescent="0.2">
      <c r="A181" s="24"/>
      <c r="B181" s="47" t="s">
        <v>31</v>
      </c>
      <c r="C181" s="48">
        <v>1759</v>
      </c>
      <c r="D181" s="49" t="s">
        <v>8</v>
      </c>
      <c r="F181" s="25"/>
      <c r="G181" s="25"/>
      <c r="H181" s="25"/>
      <c r="I181" s="25"/>
      <c r="J181" s="25"/>
    </row>
    <row r="182" spans="1:10" x14ac:dyDescent="0.2">
      <c r="A182" s="24"/>
      <c r="B182" s="30" t="s">
        <v>32</v>
      </c>
      <c r="C182" s="24">
        <f>SUM(C181:C181)</f>
        <v>1759</v>
      </c>
      <c r="D182" s="46" t="s">
        <v>8</v>
      </c>
      <c r="F182" s="25"/>
      <c r="G182" s="25"/>
      <c r="H182" s="25" t="s">
        <v>33</v>
      </c>
      <c r="I182" s="25"/>
      <c r="J182" s="25"/>
    </row>
    <row r="183" spans="1:10" x14ac:dyDescent="0.2">
      <c r="A183" s="24"/>
      <c r="B183" s="30" t="s">
        <v>34</v>
      </c>
      <c r="C183" s="50">
        <f>SUM(C182*0.07)</f>
        <v>123.13000000000001</v>
      </c>
      <c r="D183" s="46" t="s">
        <v>8</v>
      </c>
      <c r="F183" s="25"/>
      <c r="G183" s="25"/>
      <c r="H183" s="25"/>
      <c r="I183" s="25"/>
      <c r="J183" s="25"/>
    </row>
    <row r="184" spans="1:10" x14ac:dyDescent="0.2">
      <c r="A184" s="24"/>
      <c r="B184" s="47" t="s">
        <v>101</v>
      </c>
      <c r="C184" s="51">
        <f>48*1.3</f>
        <v>62.400000000000006</v>
      </c>
      <c r="D184" s="49" t="s">
        <v>8</v>
      </c>
      <c r="F184" s="25"/>
      <c r="G184" s="25"/>
      <c r="H184" s="25"/>
      <c r="I184" s="25"/>
      <c r="J184" s="25"/>
    </row>
    <row r="185" spans="1:10" x14ac:dyDescent="0.2">
      <c r="A185" s="24"/>
      <c r="B185" s="26" t="s">
        <v>35</v>
      </c>
      <c r="C185" s="52">
        <f>SUM(C182:C184)</f>
        <v>1944.5300000000002</v>
      </c>
      <c r="D185" s="53" t="s">
        <v>8</v>
      </c>
      <c r="F185" s="25"/>
      <c r="G185" s="25"/>
      <c r="H185" s="25"/>
      <c r="I185" s="32"/>
      <c r="J185" s="25"/>
    </row>
    <row r="186" spans="1:10" x14ac:dyDescent="0.2">
      <c r="A186" s="24"/>
      <c r="B186" s="54"/>
      <c r="C186" s="55"/>
      <c r="D186" s="56"/>
      <c r="E186" s="57"/>
      <c r="F186" s="25"/>
      <c r="H186" s="25"/>
      <c r="I186" s="25"/>
      <c r="J186" s="25"/>
    </row>
    <row r="187" spans="1:10" x14ac:dyDescent="0.2">
      <c r="B187" s="53" t="s">
        <v>81</v>
      </c>
      <c r="D187" s="25"/>
      <c r="E187" s="25"/>
      <c r="G187" s="25"/>
      <c r="H187" s="25"/>
      <c r="I187" s="25"/>
      <c r="J187" s="25"/>
    </row>
    <row r="188" spans="1:10" x14ac:dyDescent="0.2">
      <c r="A188" s="24"/>
      <c r="B188" s="46" t="s">
        <v>79</v>
      </c>
      <c r="E188" s="24" t="s">
        <v>7</v>
      </c>
      <c r="F188" s="25">
        <v>1917</v>
      </c>
      <c r="G188" s="33">
        <v>12.95</v>
      </c>
      <c r="H188" s="25" t="s">
        <v>8</v>
      </c>
      <c r="I188" s="32">
        <f t="shared" ref="I188:I193" si="11">F188*G188</f>
        <v>24825.149999999998</v>
      </c>
    </row>
    <row r="189" spans="1:10" x14ac:dyDescent="0.2">
      <c r="A189" s="24"/>
      <c r="B189" s="46" t="s">
        <v>80</v>
      </c>
      <c r="E189" s="24" t="s">
        <v>7</v>
      </c>
      <c r="F189" s="25">
        <v>67</v>
      </c>
      <c r="G189" s="33">
        <v>50</v>
      </c>
      <c r="H189" s="25" t="s">
        <v>8</v>
      </c>
      <c r="I189" s="32">
        <f t="shared" si="11"/>
        <v>3350</v>
      </c>
    </row>
    <row r="190" spans="1:10" x14ac:dyDescent="0.2">
      <c r="A190" s="24"/>
      <c r="B190" s="46" t="s">
        <v>82</v>
      </c>
      <c r="E190" s="24" t="s">
        <v>7</v>
      </c>
      <c r="F190" s="25">
        <v>3</v>
      </c>
      <c r="G190" s="33">
        <v>88.6</v>
      </c>
      <c r="H190" s="25" t="s">
        <v>8</v>
      </c>
      <c r="I190" s="32">
        <f t="shared" si="11"/>
        <v>265.79999999999995</v>
      </c>
    </row>
    <row r="191" spans="1:10" x14ac:dyDescent="0.2">
      <c r="A191" s="24"/>
      <c r="B191" s="46" t="s">
        <v>83</v>
      </c>
      <c r="E191" s="24" t="s">
        <v>7</v>
      </c>
      <c r="F191" s="25">
        <v>2</v>
      </c>
      <c r="G191" s="33">
        <v>127.12</v>
      </c>
      <c r="H191" s="25" t="s">
        <v>11</v>
      </c>
      <c r="I191" s="32">
        <f t="shared" si="11"/>
        <v>254.24</v>
      </c>
    </row>
    <row r="192" spans="1:10" x14ac:dyDescent="0.2">
      <c r="A192" s="24"/>
      <c r="B192" s="46" t="s">
        <v>36</v>
      </c>
      <c r="E192" s="24" t="s">
        <v>7</v>
      </c>
      <c r="F192" s="25">
        <v>20</v>
      </c>
      <c r="G192" s="33">
        <v>121.44</v>
      </c>
      <c r="H192" s="25" t="s">
        <v>11</v>
      </c>
      <c r="I192" s="32">
        <f t="shared" si="11"/>
        <v>2428.8000000000002</v>
      </c>
    </row>
    <row r="193" spans="1:10" x14ac:dyDescent="0.2">
      <c r="A193" s="24"/>
      <c r="B193" s="46" t="s">
        <v>37</v>
      </c>
      <c r="E193" s="24" t="s">
        <v>7</v>
      </c>
      <c r="F193" s="25">
        <v>2000</v>
      </c>
      <c r="G193" s="33">
        <v>3.5</v>
      </c>
      <c r="H193" s="25" t="s">
        <v>8</v>
      </c>
      <c r="I193" s="32">
        <f t="shared" si="11"/>
        <v>7000</v>
      </c>
    </row>
    <row r="194" spans="1:10" x14ac:dyDescent="0.2">
      <c r="A194" s="24"/>
      <c r="B194" s="46"/>
      <c r="E194" s="24"/>
      <c r="F194" s="25"/>
      <c r="G194" s="33"/>
      <c r="H194" s="25"/>
      <c r="I194" s="32"/>
    </row>
    <row r="195" spans="1:10" x14ac:dyDescent="0.2">
      <c r="A195" s="24"/>
      <c r="B195" s="84" t="s">
        <v>84</v>
      </c>
      <c r="C195" s="55"/>
      <c r="D195" s="55"/>
      <c r="E195" s="56"/>
      <c r="F195" s="76"/>
      <c r="G195" s="83"/>
      <c r="H195" s="86" t="s">
        <v>2</v>
      </c>
      <c r="I195" s="87">
        <f>SUM(I196:I199)</f>
        <v>12154.160000000002</v>
      </c>
      <c r="J195" s="55"/>
    </row>
    <row r="196" spans="1:10" x14ac:dyDescent="0.2">
      <c r="A196" s="24"/>
      <c r="B196" s="57" t="s">
        <v>85</v>
      </c>
      <c r="C196" s="55"/>
      <c r="D196" s="55"/>
      <c r="E196" s="56" t="s">
        <v>7</v>
      </c>
      <c r="F196" s="76">
        <v>1432</v>
      </c>
      <c r="G196" s="83">
        <v>7.91</v>
      </c>
      <c r="H196" s="76" t="s">
        <v>8</v>
      </c>
      <c r="I196" s="70">
        <f t="shared" ref="I196:I199" si="12">F196*G196</f>
        <v>11327.12</v>
      </c>
      <c r="J196" s="55"/>
    </row>
    <row r="197" spans="1:10" x14ac:dyDescent="0.2">
      <c r="A197" s="24"/>
      <c r="B197" s="57" t="s">
        <v>86</v>
      </c>
      <c r="C197" s="55"/>
      <c r="D197" s="55"/>
      <c r="E197" s="56" t="s">
        <v>7</v>
      </c>
      <c r="F197" s="76">
        <v>1</v>
      </c>
      <c r="G197" s="83">
        <v>250</v>
      </c>
      <c r="H197" s="76" t="s">
        <v>11</v>
      </c>
      <c r="I197" s="70">
        <f t="shared" si="12"/>
        <v>250</v>
      </c>
      <c r="J197" s="55"/>
    </row>
    <row r="198" spans="1:10" x14ac:dyDescent="0.2">
      <c r="A198" s="24"/>
      <c r="B198" s="57" t="s">
        <v>87</v>
      </c>
      <c r="C198" s="55"/>
      <c r="D198" s="55"/>
      <c r="E198" s="56" t="s">
        <v>7</v>
      </c>
      <c r="F198" s="76">
        <v>1</v>
      </c>
      <c r="G198" s="83">
        <v>77.040000000000006</v>
      </c>
      <c r="H198" s="76" t="s">
        <v>8</v>
      </c>
      <c r="I198" s="70">
        <f t="shared" ref="I198" si="13">F198*G198</f>
        <v>77.040000000000006</v>
      </c>
      <c r="J198" s="55"/>
    </row>
    <row r="199" spans="1:10" x14ac:dyDescent="0.2">
      <c r="A199" s="24"/>
      <c r="B199" s="57" t="s">
        <v>88</v>
      </c>
      <c r="C199" s="55"/>
      <c r="D199" s="55"/>
      <c r="E199" s="56" t="s">
        <v>7</v>
      </c>
      <c r="F199" s="76">
        <v>1</v>
      </c>
      <c r="G199" s="83">
        <v>500</v>
      </c>
      <c r="H199" s="76" t="s">
        <v>11</v>
      </c>
      <c r="I199" s="70">
        <f t="shared" si="12"/>
        <v>500</v>
      </c>
      <c r="J199" s="55"/>
    </row>
    <row r="200" spans="1:10" x14ac:dyDescent="0.2">
      <c r="A200" s="24"/>
      <c r="B200" s="57"/>
      <c r="C200" s="55"/>
      <c r="D200" s="55"/>
      <c r="E200" s="56"/>
      <c r="F200" s="76"/>
      <c r="G200" s="83"/>
      <c r="H200" s="76"/>
      <c r="I200" s="70"/>
      <c r="J200" s="55"/>
    </row>
    <row r="201" spans="1:10" x14ac:dyDescent="0.2">
      <c r="A201" s="24"/>
      <c r="B201" s="84" t="s">
        <v>89</v>
      </c>
      <c r="C201" s="55"/>
      <c r="D201" s="55"/>
      <c r="E201" s="56"/>
      <c r="F201" s="76"/>
      <c r="G201" s="83"/>
      <c r="H201" s="86" t="s">
        <v>2</v>
      </c>
      <c r="I201" s="85">
        <f>SUM(I202:I206)</f>
        <v>40549.300000000003</v>
      </c>
      <c r="J201" s="55"/>
    </row>
    <row r="202" spans="1:10" x14ac:dyDescent="0.2">
      <c r="A202" s="24"/>
      <c r="B202" s="46" t="s">
        <v>79</v>
      </c>
      <c r="E202" s="24" t="s">
        <v>7</v>
      </c>
      <c r="F202" s="25">
        <v>1920</v>
      </c>
      <c r="G202" s="33">
        <v>18.03</v>
      </c>
      <c r="H202" s="25" t="s">
        <v>8</v>
      </c>
      <c r="I202" s="32">
        <f>F202*G202</f>
        <v>34617.600000000006</v>
      </c>
      <c r="J202" s="55"/>
    </row>
    <row r="203" spans="1:10" x14ac:dyDescent="0.2">
      <c r="A203" s="24"/>
      <c r="B203" s="46" t="s">
        <v>80</v>
      </c>
      <c r="E203" s="24" t="s">
        <v>7</v>
      </c>
      <c r="F203" s="25">
        <v>67</v>
      </c>
      <c r="G203" s="33">
        <v>52</v>
      </c>
      <c r="H203" s="25" t="s">
        <v>8</v>
      </c>
      <c r="I203" s="32">
        <f>F203*G203</f>
        <v>3484</v>
      </c>
      <c r="J203" s="55"/>
    </row>
    <row r="204" spans="1:10" x14ac:dyDescent="0.2">
      <c r="A204" s="24"/>
      <c r="B204" s="46" t="s">
        <v>82</v>
      </c>
      <c r="E204" s="24" t="s">
        <v>7</v>
      </c>
      <c r="F204" s="25">
        <v>3</v>
      </c>
      <c r="G204" s="33">
        <v>135.9</v>
      </c>
      <c r="H204" s="76" t="s">
        <v>11</v>
      </c>
      <c r="I204" s="32">
        <f>F204*G204</f>
        <v>407.70000000000005</v>
      </c>
      <c r="J204" s="55"/>
    </row>
    <row r="205" spans="1:10" x14ac:dyDescent="0.2">
      <c r="A205" s="24"/>
      <c r="B205" s="46" t="s">
        <v>83</v>
      </c>
      <c r="E205" s="24" t="s">
        <v>7</v>
      </c>
      <c r="F205" s="25">
        <v>16</v>
      </c>
      <c r="G205" s="33">
        <v>15</v>
      </c>
      <c r="H205" s="25" t="s">
        <v>11</v>
      </c>
      <c r="I205" s="32">
        <f>F205*G205</f>
        <v>240</v>
      </c>
      <c r="J205" s="55"/>
    </row>
    <row r="206" spans="1:10" x14ac:dyDescent="0.2">
      <c r="A206" s="24"/>
      <c r="B206" s="46" t="s">
        <v>36</v>
      </c>
      <c r="E206" s="24" t="s">
        <v>7</v>
      </c>
      <c r="F206" s="25">
        <v>20</v>
      </c>
      <c r="G206" s="33">
        <v>90</v>
      </c>
      <c r="H206" s="25" t="s">
        <v>11</v>
      </c>
      <c r="I206" s="32">
        <f>F206*G206</f>
        <v>1800</v>
      </c>
      <c r="J206" s="55"/>
    </row>
    <row r="207" spans="1:10" x14ac:dyDescent="0.2">
      <c r="A207" s="24"/>
      <c r="B207" s="57"/>
      <c r="C207" s="55"/>
      <c r="D207" s="55"/>
      <c r="E207" s="56"/>
      <c r="F207" s="76"/>
      <c r="G207" s="83"/>
      <c r="H207" s="76"/>
      <c r="I207" s="70"/>
      <c r="J207" s="55"/>
    </row>
    <row r="208" spans="1:10" x14ac:dyDescent="0.2">
      <c r="A208" s="24"/>
      <c r="B208" s="58" t="s">
        <v>38</v>
      </c>
      <c r="C208" s="30"/>
      <c r="D208" s="25"/>
      <c r="E208" s="25"/>
      <c r="F208" s="25"/>
      <c r="G208" s="25"/>
      <c r="H208" s="33"/>
      <c r="I208" s="25"/>
      <c r="J208" s="32"/>
    </row>
    <row r="209" spans="1:10" x14ac:dyDescent="0.2">
      <c r="A209" s="24"/>
      <c r="B209" s="25" t="s">
        <v>39</v>
      </c>
      <c r="C209" s="30"/>
      <c r="D209" s="25"/>
      <c r="E209" s="25"/>
      <c r="F209" s="25"/>
      <c r="G209" s="25"/>
      <c r="H209" s="33"/>
      <c r="I209" s="25"/>
      <c r="J209" s="32"/>
    </row>
    <row r="210" spans="1:10" x14ac:dyDescent="0.2">
      <c r="A210" s="24"/>
      <c r="B210" s="25"/>
      <c r="C210" s="25"/>
      <c r="D210" s="25"/>
      <c r="E210" s="25"/>
      <c r="F210" s="25"/>
      <c r="G210" s="25"/>
      <c r="H210" s="25"/>
      <c r="I210" s="25"/>
      <c r="J210" s="25"/>
    </row>
    <row r="211" spans="1:10" x14ac:dyDescent="0.2">
      <c r="A211" s="59">
        <v>9.657</v>
      </c>
      <c r="B211" s="11" t="s">
        <v>40</v>
      </c>
      <c r="C211" s="12"/>
      <c r="D211" s="13"/>
      <c r="E211" s="14"/>
      <c r="F211" s="14"/>
      <c r="G211" s="4"/>
      <c r="H211" s="14"/>
      <c r="I211" s="14"/>
      <c r="J211" s="14"/>
    </row>
    <row r="212" spans="1:10" x14ac:dyDescent="0.2">
      <c r="A212" s="24"/>
    </row>
    <row r="213" spans="1:10" x14ac:dyDescent="0.2">
      <c r="A213" s="24"/>
      <c r="B213" s="44" t="s">
        <v>41</v>
      </c>
      <c r="D213" s="24"/>
      <c r="E213" s="24"/>
      <c r="H213" s="36" t="s">
        <v>2</v>
      </c>
      <c r="I213" s="60">
        <f>SUM(I219:I220)</f>
        <v>2323.75</v>
      </c>
    </row>
    <row r="214" spans="1:10" x14ac:dyDescent="0.2">
      <c r="A214" s="24"/>
      <c r="B214" s="47" t="s">
        <v>78</v>
      </c>
      <c r="C214" s="48">
        <v>220</v>
      </c>
      <c r="D214" s="49" t="s">
        <v>8</v>
      </c>
    </row>
    <row r="215" spans="1:10" x14ac:dyDescent="0.2">
      <c r="A215" s="24"/>
      <c r="B215" s="30" t="s">
        <v>32</v>
      </c>
      <c r="C215" s="24">
        <f>SUM(C214:C214)</f>
        <v>220</v>
      </c>
      <c r="D215" s="46" t="s">
        <v>8</v>
      </c>
    </row>
    <row r="216" spans="1:10" x14ac:dyDescent="0.2">
      <c r="A216" s="24"/>
      <c r="B216" s="47" t="s">
        <v>42</v>
      </c>
      <c r="C216" s="51">
        <f>C215*0.07</f>
        <v>15.400000000000002</v>
      </c>
      <c r="D216" s="49" t="s">
        <v>8</v>
      </c>
    </row>
    <row r="217" spans="1:10" x14ac:dyDescent="0.2">
      <c r="A217" s="24"/>
      <c r="B217" s="26" t="s">
        <v>35</v>
      </c>
      <c r="C217" s="52">
        <f>SUM(C215:C216)</f>
        <v>235.4</v>
      </c>
      <c r="D217" s="53" t="s">
        <v>8</v>
      </c>
    </row>
    <row r="218" spans="1:10" x14ac:dyDescent="0.2">
      <c r="A218" s="24"/>
      <c r="G218" s="5" t="s">
        <v>75</v>
      </c>
    </row>
    <row r="219" spans="1:10" x14ac:dyDescent="0.2">
      <c r="A219" s="24"/>
      <c r="B219" s="46" t="s">
        <v>43</v>
      </c>
      <c r="E219" s="15" t="s">
        <v>7</v>
      </c>
      <c r="F219" s="5">
        <v>275</v>
      </c>
      <c r="G219" s="35">
        <v>5.35</v>
      </c>
      <c r="H219" s="5" t="s">
        <v>8</v>
      </c>
      <c r="I219" s="61">
        <f>G219*F219</f>
        <v>1471.25</v>
      </c>
    </row>
    <row r="220" spans="1:10" x14ac:dyDescent="0.2">
      <c r="A220" s="24"/>
      <c r="B220" s="46" t="s">
        <v>44</v>
      </c>
      <c r="E220" s="15" t="s">
        <v>7</v>
      </c>
      <c r="F220" s="5">
        <v>275</v>
      </c>
      <c r="G220" s="35">
        <v>3.1</v>
      </c>
      <c r="H220" s="5" t="s">
        <v>8</v>
      </c>
      <c r="I220" s="61">
        <f>G220*F220</f>
        <v>852.5</v>
      </c>
    </row>
    <row r="221" spans="1:10" x14ac:dyDescent="0.2">
      <c r="A221" s="24"/>
    </row>
    <row r="222" spans="1:10" x14ac:dyDescent="0.2">
      <c r="A222" s="59">
        <v>9.6720000000000006</v>
      </c>
      <c r="B222" s="11" t="s">
        <v>45</v>
      </c>
      <c r="C222" s="12"/>
      <c r="D222" s="13"/>
      <c r="E222" s="14"/>
      <c r="F222" s="14"/>
      <c r="G222" s="4"/>
      <c r="H222" s="14"/>
      <c r="I222" s="14"/>
      <c r="J222" s="14"/>
    </row>
    <row r="223" spans="1:10" x14ac:dyDescent="0.2">
      <c r="A223" s="24"/>
    </row>
    <row r="224" spans="1:10" x14ac:dyDescent="0.2">
      <c r="A224" s="24"/>
      <c r="B224" s="44" t="s">
        <v>41</v>
      </c>
      <c r="D224" s="24"/>
      <c r="E224" s="24"/>
      <c r="H224" s="36" t="s">
        <v>2</v>
      </c>
      <c r="I224" s="81">
        <f>SUM(I230:I230)</f>
        <v>7351.5</v>
      </c>
    </row>
    <row r="225" spans="1:10" x14ac:dyDescent="0.2">
      <c r="A225" s="24"/>
      <c r="B225" s="47" t="s">
        <v>46</v>
      </c>
      <c r="C225" s="19">
        <v>1057</v>
      </c>
      <c r="D225" s="49" t="s">
        <v>8</v>
      </c>
      <c r="E225" s="24"/>
    </row>
    <row r="226" spans="1:10" x14ac:dyDescent="0.2">
      <c r="A226" s="24"/>
      <c r="B226" s="30" t="s">
        <v>32</v>
      </c>
      <c r="C226" s="24">
        <f>SUM(C225:C225)</f>
        <v>1057</v>
      </c>
      <c r="D226" s="46" t="s">
        <v>8</v>
      </c>
    </row>
    <row r="227" spans="1:10" x14ac:dyDescent="0.2">
      <c r="A227" s="24"/>
      <c r="B227" s="47" t="s">
        <v>42</v>
      </c>
      <c r="C227" s="51">
        <f>C226*0.07</f>
        <v>73.990000000000009</v>
      </c>
      <c r="D227" s="49" t="s">
        <v>8</v>
      </c>
    </row>
    <row r="228" spans="1:10" x14ac:dyDescent="0.2">
      <c r="A228" s="24"/>
      <c r="B228" s="26" t="s">
        <v>35</v>
      </c>
      <c r="C228" s="52">
        <f>SUM(C226:C227)</f>
        <v>1130.99</v>
      </c>
      <c r="D228" s="53" t="s">
        <v>8</v>
      </c>
    </row>
    <row r="229" spans="1:10" x14ac:dyDescent="0.2">
      <c r="A229" s="24"/>
    </row>
    <row r="230" spans="1:10" x14ac:dyDescent="0.2">
      <c r="A230" s="24"/>
      <c r="B230" s="46" t="s">
        <v>47</v>
      </c>
      <c r="E230" s="15" t="s">
        <v>7</v>
      </c>
      <c r="F230" s="5">
        <v>1131</v>
      </c>
      <c r="G230" s="35">
        <v>6.5</v>
      </c>
      <c r="H230" s="5" t="s">
        <v>8</v>
      </c>
      <c r="I230" s="61">
        <f>G230*F230</f>
        <v>7351.5</v>
      </c>
    </row>
    <row r="231" spans="1:10" x14ac:dyDescent="0.2">
      <c r="A231" s="24"/>
      <c r="B231" s="46"/>
      <c r="E231" s="15"/>
      <c r="G231" s="35"/>
      <c r="I231" s="61"/>
    </row>
    <row r="232" spans="1:10" x14ac:dyDescent="0.2">
      <c r="A232" s="24"/>
      <c r="B232" s="80" t="s">
        <v>76</v>
      </c>
      <c r="C232" s="55"/>
      <c r="D232" s="55"/>
      <c r="E232" s="55"/>
      <c r="F232" s="55"/>
      <c r="G232" s="55"/>
      <c r="H232" s="55"/>
      <c r="I232" s="55"/>
    </row>
    <row r="233" spans="1:10" x14ac:dyDescent="0.2">
      <c r="A233" s="24"/>
      <c r="B233" s="57" t="s">
        <v>47</v>
      </c>
      <c r="C233" s="55"/>
      <c r="D233" s="77" t="s">
        <v>77</v>
      </c>
      <c r="E233" s="77" t="s">
        <v>7</v>
      </c>
      <c r="F233" s="82">
        <f>(282+374)*1.07</f>
        <v>701.92000000000007</v>
      </c>
      <c r="G233" s="71">
        <v>6.5</v>
      </c>
      <c r="H233" s="55" t="s">
        <v>8</v>
      </c>
      <c r="I233" s="79">
        <f>G233*F233</f>
        <v>4562.4800000000005</v>
      </c>
    </row>
    <row r="234" spans="1:10" x14ac:dyDescent="0.2">
      <c r="A234" s="24"/>
      <c r="B234" s="46"/>
      <c r="E234" s="15"/>
      <c r="G234" s="35"/>
      <c r="I234" s="61"/>
    </row>
    <row r="235" spans="1:10" x14ac:dyDescent="0.2">
      <c r="A235" s="15"/>
    </row>
    <row r="236" spans="1:10" x14ac:dyDescent="0.2">
      <c r="A236" s="15"/>
      <c r="C236" s="20"/>
      <c r="D236" s="15"/>
      <c r="E236" s="15"/>
      <c r="H236" s="63"/>
      <c r="J236" s="32"/>
    </row>
    <row r="237" spans="1:10" x14ac:dyDescent="0.2">
      <c r="A237" s="15"/>
      <c r="C237" s="20"/>
      <c r="D237" s="15"/>
      <c r="E237" s="15"/>
      <c r="H237" s="63"/>
      <c r="J237" s="32"/>
    </row>
    <row r="238" spans="1:10" x14ac:dyDescent="0.2">
      <c r="A238" s="15"/>
      <c r="C238" s="20"/>
      <c r="D238" s="15"/>
      <c r="E238" s="15"/>
      <c r="H238" s="63"/>
      <c r="J238" s="32"/>
    </row>
    <row r="239" spans="1:10" x14ac:dyDescent="0.2">
      <c r="A239" s="15"/>
      <c r="C239" s="20"/>
      <c r="D239" s="15"/>
      <c r="E239" s="15"/>
      <c r="H239" s="63"/>
      <c r="J239" s="32"/>
    </row>
    <row r="240" spans="1:10" x14ac:dyDescent="0.2">
      <c r="A240" s="15"/>
      <c r="C240" s="20"/>
      <c r="D240" s="15"/>
      <c r="E240" s="15"/>
      <c r="H240" s="63"/>
      <c r="J240" s="32"/>
    </row>
    <row r="241" spans="1:10" x14ac:dyDescent="0.2">
      <c r="A241" s="15"/>
      <c r="C241" s="20"/>
      <c r="D241" s="15"/>
      <c r="H241" s="63"/>
      <c r="J241" s="32"/>
    </row>
    <row r="242" spans="1:10" x14ac:dyDescent="0.2">
      <c r="A242" s="15"/>
      <c r="B242" s="20"/>
      <c r="C242" s="20"/>
      <c r="D242" s="15"/>
      <c r="E242" s="15"/>
      <c r="H242" s="63"/>
      <c r="J242" s="32"/>
    </row>
    <row r="243" spans="1:10" x14ac:dyDescent="0.2">
      <c r="A243" s="15"/>
      <c r="B243" s="20"/>
      <c r="C243" s="20"/>
      <c r="D243" s="15"/>
      <c r="E243" s="15"/>
      <c r="H243" s="63"/>
      <c r="J243" s="32"/>
    </row>
    <row r="244" spans="1:10" x14ac:dyDescent="0.2">
      <c r="A244" s="15"/>
      <c r="B244" s="20"/>
      <c r="C244" s="20"/>
      <c r="D244" s="15"/>
      <c r="E244" s="15"/>
      <c r="H244" s="21"/>
      <c r="J244" s="32"/>
    </row>
    <row r="245" spans="1:10" x14ac:dyDescent="0.2">
      <c r="A245" s="15"/>
      <c r="B245" s="20"/>
      <c r="C245" s="20"/>
      <c r="D245" s="15"/>
      <c r="E245" s="15"/>
      <c r="H245" s="63"/>
      <c r="J245" s="32"/>
    </row>
    <row r="246" spans="1:10" x14ac:dyDescent="0.2">
      <c r="A246" s="15"/>
      <c r="B246" s="20"/>
      <c r="C246" s="20"/>
      <c r="D246" s="15"/>
      <c r="E246" s="15"/>
      <c r="H246" s="63"/>
      <c r="J246" s="32"/>
    </row>
    <row r="247" spans="1:10" x14ac:dyDescent="0.2">
      <c r="A247" s="15"/>
      <c r="B247" s="20"/>
      <c r="C247" s="20"/>
      <c r="D247" s="15"/>
      <c r="E247" s="15"/>
      <c r="H247" s="63"/>
      <c r="J247" s="32"/>
    </row>
    <row r="248" spans="1:10" x14ac:dyDescent="0.2">
      <c r="A248" s="15"/>
      <c r="B248" s="20"/>
      <c r="C248" s="20"/>
      <c r="E248" s="15"/>
      <c r="H248" s="63"/>
      <c r="J248" s="32"/>
    </row>
    <row r="249" spans="1:10" x14ac:dyDescent="0.2">
      <c r="A249" s="15"/>
      <c r="B249" s="20"/>
      <c r="C249" s="20"/>
      <c r="E249" s="15"/>
      <c r="H249" s="63"/>
      <c r="J249" s="32"/>
    </row>
    <row r="250" spans="1:10" x14ac:dyDescent="0.2">
      <c r="A250" s="15"/>
      <c r="C250" s="20"/>
      <c r="D250" s="15"/>
      <c r="E250" s="15"/>
      <c r="H250" s="63"/>
      <c r="J250" s="32"/>
    </row>
    <row r="251" spans="1:10" x14ac:dyDescent="0.2">
      <c r="A251" s="15"/>
      <c r="E251" s="15"/>
    </row>
    <row r="252" spans="1:10" x14ac:dyDescent="0.2">
      <c r="A252" s="15"/>
      <c r="B252" s="20"/>
      <c r="C252" s="20"/>
      <c r="D252" s="15"/>
      <c r="E252" s="15"/>
      <c r="H252" s="63"/>
      <c r="J252" s="61"/>
    </row>
    <row r="253" spans="1:10" x14ac:dyDescent="0.2">
      <c r="A253" s="15"/>
      <c r="B253" s="20"/>
      <c r="C253" s="20"/>
      <c r="D253" s="15"/>
      <c r="E253" s="15"/>
      <c r="H253" s="63"/>
      <c r="J253" s="61"/>
    </row>
    <row r="254" spans="1:10" x14ac:dyDescent="0.2">
      <c r="A254" s="15"/>
    </row>
    <row r="255" spans="1:10" x14ac:dyDescent="0.2">
      <c r="A255" s="15"/>
      <c r="B255" s="20"/>
      <c r="D255" s="61"/>
    </row>
    <row r="256" spans="1:10" x14ac:dyDescent="0.2">
      <c r="A256" s="15"/>
      <c r="B256" s="62"/>
    </row>
    <row r="257" spans="1:10" x14ac:dyDescent="0.2">
      <c r="A257" s="15"/>
      <c r="C257" s="20"/>
      <c r="D257" s="15"/>
      <c r="E257" s="15"/>
      <c r="H257" s="63"/>
      <c r="J257" s="32"/>
    </row>
    <row r="258" spans="1:10" x14ac:dyDescent="0.2">
      <c r="A258" s="15"/>
      <c r="C258" s="20"/>
      <c r="D258" s="15"/>
      <c r="E258" s="15"/>
      <c r="H258" s="63"/>
      <c r="J258" s="32"/>
    </row>
    <row r="259" spans="1:10" x14ac:dyDescent="0.2">
      <c r="A259" s="15"/>
      <c r="C259" s="20"/>
      <c r="D259" s="15"/>
      <c r="E259" s="15"/>
      <c r="H259" s="63"/>
      <c r="J259" s="32"/>
    </row>
    <row r="260" spans="1:10" x14ac:dyDescent="0.2">
      <c r="A260" s="15"/>
      <c r="C260" s="20"/>
      <c r="D260" s="15"/>
      <c r="E260" s="15"/>
      <c r="H260" s="63"/>
      <c r="J260" s="32"/>
    </row>
    <row r="261" spans="1:10" x14ac:dyDescent="0.2">
      <c r="A261" s="15"/>
      <c r="C261" s="20"/>
      <c r="E261" s="15"/>
      <c r="H261" s="63"/>
      <c r="J261" s="32"/>
    </row>
    <row r="262" spans="1:10" x14ac:dyDescent="0.2">
      <c r="A262" s="15"/>
    </row>
    <row r="263" spans="1:10" x14ac:dyDescent="0.2">
      <c r="A263" s="15"/>
    </row>
    <row r="264" spans="1:10" x14ac:dyDescent="0.2">
      <c r="A264" s="15"/>
      <c r="C264" s="16"/>
      <c r="D264" s="17"/>
      <c r="E264" s="17"/>
      <c r="F264" s="18"/>
      <c r="G264" s="17"/>
      <c r="H264" s="17"/>
      <c r="I264" s="17"/>
      <c r="J264" s="17"/>
    </row>
    <row r="265" spans="1:10" x14ac:dyDescent="0.2">
      <c r="A265" s="15"/>
      <c r="J265" s="20"/>
    </row>
    <row r="266" spans="1:10" x14ac:dyDescent="0.2">
      <c r="A266" s="15"/>
      <c r="B266" s="62"/>
    </row>
    <row r="267" spans="1:10" x14ac:dyDescent="0.2">
      <c r="A267" s="15"/>
      <c r="B267" s="64"/>
    </row>
    <row r="268" spans="1:10" x14ac:dyDescent="0.2">
      <c r="A268" s="15"/>
    </row>
    <row r="269" spans="1:10" x14ac:dyDescent="0.2">
      <c r="A269" s="15"/>
    </row>
    <row r="270" spans="1:10" x14ac:dyDescent="0.2">
      <c r="A270" s="15"/>
      <c r="B270" s="64"/>
    </row>
    <row r="271" spans="1:10" x14ac:dyDescent="0.2">
      <c r="A271" s="15"/>
      <c r="B271" s="64"/>
    </row>
    <row r="272" spans="1:10" x14ac:dyDescent="0.2">
      <c r="A272" s="15"/>
    </row>
    <row r="273" spans="1:2" x14ac:dyDescent="0.2">
      <c r="A273" s="15"/>
    </row>
    <row r="274" spans="1:2" x14ac:dyDescent="0.2">
      <c r="A274" s="15"/>
    </row>
    <row r="275" spans="1:2" x14ac:dyDescent="0.2">
      <c r="A275" s="15"/>
    </row>
    <row r="276" spans="1:2" x14ac:dyDescent="0.2">
      <c r="A276" s="15"/>
    </row>
    <row r="277" spans="1:2" x14ac:dyDescent="0.2">
      <c r="A277" s="15"/>
    </row>
    <row r="278" spans="1:2" x14ac:dyDescent="0.2">
      <c r="A278" s="15"/>
    </row>
    <row r="279" spans="1:2" x14ac:dyDescent="0.2">
      <c r="A279" s="15"/>
      <c r="B279" s="62"/>
    </row>
    <row r="280" spans="1:2" x14ac:dyDescent="0.2">
      <c r="A280" s="15"/>
      <c r="B280" s="64"/>
    </row>
    <row r="281" spans="1:2" x14ac:dyDescent="0.2">
      <c r="A281" s="15"/>
      <c r="B281" s="64"/>
    </row>
    <row r="282" spans="1:2" x14ac:dyDescent="0.2">
      <c r="A282" s="15"/>
      <c r="B282" s="64"/>
    </row>
    <row r="283" spans="1:2" x14ac:dyDescent="0.2">
      <c r="A283" s="15"/>
    </row>
    <row r="284" spans="1:2" x14ac:dyDescent="0.2">
      <c r="A284" s="15"/>
    </row>
    <row r="285" spans="1:2" x14ac:dyDescent="0.2">
      <c r="A285" s="15"/>
    </row>
    <row r="286" spans="1:2" x14ac:dyDescent="0.2">
      <c r="A286" s="15"/>
    </row>
    <row r="287" spans="1:2" x14ac:dyDescent="0.2">
      <c r="A287" s="15"/>
    </row>
    <row r="288" spans="1:2" x14ac:dyDescent="0.2">
      <c r="A288" s="15"/>
      <c r="B288" s="64"/>
    </row>
    <row r="289" spans="1:2" x14ac:dyDescent="0.2">
      <c r="A289" s="15"/>
      <c r="B289" s="64"/>
    </row>
    <row r="290" spans="1:2" x14ac:dyDescent="0.2">
      <c r="A290" s="15"/>
      <c r="B290" s="64"/>
    </row>
    <row r="291" spans="1:2" x14ac:dyDescent="0.2">
      <c r="A291" s="15"/>
      <c r="B291" s="64"/>
    </row>
    <row r="292" spans="1:2" x14ac:dyDescent="0.2">
      <c r="A292" s="15"/>
      <c r="B292" s="64"/>
    </row>
    <row r="293" spans="1:2" x14ac:dyDescent="0.2">
      <c r="A293" s="15"/>
    </row>
    <row r="294" spans="1:2" x14ac:dyDescent="0.2">
      <c r="A294" s="15"/>
    </row>
    <row r="295" spans="1:2" x14ac:dyDescent="0.2">
      <c r="A295" s="15"/>
    </row>
    <row r="296" spans="1:2" x14ac:dyDescent="0.2">
      <c r="A296" s="15"/>
    </row>
    <row r="297" spans="1:2" x14ac:dyDescent="0.2">
      <c r="A297" s="15"/>
    </row>
    <row r="298" spans="1:2" x14ac:dyDescent="0.2">
      <c r="A298" s="15"/>
    </row>
    <row r="299" spans="1:2" x14ac:dyDescent="0.2">
      <c r="A299" s="15"/>
    </row>
    <row r="300" spans="1:2" x14ac:dyDescent="0.2">
      <c r="A300" s="15"/>
    </row>
    <row r="301" spans="1:2" x14ac:dyDescent="0.2">
      <c r="A301" s="15"/>
    </row>
    <row r="302" spans="1:2" x14ac:dyDescent="0.2">
      <c r="A302" s="15"/>
    </row>
    <row r="303" spans="1:2" x14ac:dyDescent="0.2">
      <c r="A303" s="15"/>
    </row>
    <row r="304" spans="1:2" x14ac:dyDescent="0.2">
      <c r="A304" s="15"/>
    </row>
    <row r="305" spans="1:1" x14ac:dyDescent="0.2">
      <c r="A305" s="15"/>
    </row>
    <row r="306" spans="1:1" x14ac:dyDescent="0.2">
      <c r="A306" s="15"/>
    </row>
    <row r="307" spans="1:1" x14ac:dyDescent="0.2">
      <c r="A307" s="15"/>
    </row>
    <row r="308" spans="1:1" x14ac:dyDescent="0.2">
      <c r="A308" s="15"/>
    </row>
    <row r="309" spans="1:1" x14ac:dyDescent="0.2">
      <c r="A309" s="15"/>
    </row>
    <row r="310" spans="1:1" x14ac:dyDescent="0.2">
      <c r="A310" s="15"/>
    </row>
    <row r="311" spans="1:1" x14ac:dyDescent="0.2">
      <c r="A311" s="15"/>
    </row>
    <row r="312" spans="1:1" x14ac:dyDescent="0.2">
      <c r="A312" s="15"/>
    </row>
    <row r="313" spans="1:1" x14ac:dyDescent="0.2">
      <c r="A313" s="15"/>
    </row>
    <row r="314" spans="1:1" x14ac:dyDescent="0.2">
      <c r="A314" s="15"/>
    </row>
    <row r="315" spans="1:1" x14ac:dyDescent="0.2">
      <c r="A315" s="15"/>
    </row>
    <row r="316" spans="1:1" x14ac:dyDescent="0.2">
      <c r="A316" s="15"/>
    </row>
    <row r="317" spans="1:1" x14ac:dyDescent="0.2">
      <c r="A317" s="15"/>
    </row>
    <row r="318" spans="1:1" x14ac:dyDescent="0.2">
      <c r="A318" s="15"/>
    </row>
    <row r="319" spans="1:1" x14ac:dyDescent="0.2">
      <c r="A319" s="15"/>
    </row>
    <row r="320" spans="1:1" x14ac:dyDescent="0.2">
      <c r="A320" s="15"/>
    </row>
    <row r="321" spans="1:10" x14ac:dyDescent="0.2">
      <c r="A321" s="15"/>
    </row>
    <row r="322" spans="1:10" x14ac:dyDescent="0.2">
      <c r="A322" s="15"/>
    </row>
    <row r="323" spans="1:10" x14ac:dyDescent="0.2">
      <c r="A323" s="15"/>
      <c r="C323" s="20"/>
      <c r="D323" s="15"/>
      <c r="H323" s="63"/>
      <c r="J323" s="32"/>
    </row>
    <row r="324" spans="1:10" x14ac:dyDescent="0.2">
      <c r="A324" s="15"/>
      <c r="B324" s="62"/>
    </row>
    <row r="325" spans="1:10" x14ac:dyDescent="0.2">
      <c r="A325" s="15"/>
      <c r="C325" s="20"/>
      <c r="H325" s="63"/>
      <c r="J325" s="32"/>
    </row>
    <row r="326" spans="1:10" x14ac:dyDescent="0.2">
      <c r="A326" s="15"/>
      <c r="C326" s="20"/>
      <c r="H326" s="63"/>
      <c r="J326" s="32"/>
    </row>
    <row r="327" spans="1:10" x14ac:dyDescent="0.2">
      <c r="A327" s="15"/>
    </row>
    <row r="328" spans="1:10" x14ac:dyDescent="0.2">
      <c r="A328" s="15"/>
      <c r="C328" s="16"/>
      <c r="D328" s="17"/>
      <c r="E328" s="17"/>
      <c r="F328" s="18"/>
      <c r="G328" s="17"/>
      <c r="H328" s="17"/>
      <c r="I328" s="17"/>
      <c r="J328" s="17"/>
    </row>
    <row r="329" spans="1:10" x14ac:dyDescent="0.2">
      <c r="A329" s="15"/>
      <c r="I329" s="65"/>
      <c r="J329" s="20"/>
    </row>
    <row r="330" spans="1:10" x14ac:dyDescent="0.2">
      <c r="A330" s="15"/>
      <c r="B330" s="62"/>
    </row>
    <row r="331" spans="1:10" x14ac:dyDescent="0.2">
      <c r="A331" s="15"/>
      <c r="B331" s="20"/>
    </row>
    <row r="332" spans="1:10" x14ac:dyDescent="0.2">
      <c r="A332" s="15"/>
      <c r="B332" s="20"/>
    </row>
    <row r="333" spans="1:10" x14ac:dyDescent="0.2">
      <c r="A333" s="15"/>
    </row>
    <row r="334" spans="1:10" x14ac:dyDescent="0.2">
      <c r="A334" s="15"/>
      <c r="B334" s="20"/>
    </row>
    <row r="335" spans="1:10" x14ac:dyDescent="0.2">
      <c r="A335" s="15"/>
    </row>
    <row r="336" spans="1:10" x14ac:dyDescent="0.2">
      <c r="C336" s="20"/>
      <c r="H336" s="63"/>
      <c r="J336" s="61"/>
    </row>
    <row r="338" spans="2:10" x14ac:dyDescent="0.2">
      <c r="B338" s="62"/>
    </row>
    <row r="339" spans="2:10" x14ac:dyDescent="0.2">
      <c r="B339" s="20"/>
      <c r="C339" s="20"/>
      <c r="H339" s="63"/>
      <c r="J339" s="61"/>
    </row>
    <row r="340" spans="2:10" x14ac:dyDescent="0.2">
      <c r="H340" s="63"/>
      <c r="J340" s="61"/>
    </row>
    <row r="344" spans="2:10" x14ac:dyDescent="0.2">
      <c r="B344" s="64"/>
      <c r="C344" s="66"/>
    </row>
    <row r="345" spans="2:10" x14ac:dyDescent="0.2">
      <c r="C345" s="66"/>
    </row>
    <row r="346" spans="2:10" x14ac:dyDescent="0.2">
      <c r="C346" s="66"/>
    </row>
    <row r="347" spans="2:10" x14ac:dyDescent="0.2">
      <c r="C347" s="66"/>
    </row>
    <row r="348" spans="2:10" x14ac:dyDescent="0.2">
      <c r="C348" s="66"/>
    </row>
    <row r="349" spans="2:10" x14ac:dyDescent="0.2">
      <c r="C349" s="66"/>
    </row>
  </sheetData>
  <pageMargins left="0.7" right="0.7" top="0.75" bottom="0.75" header="0.3" footer="0.3"/>
  <pageSetup scale="1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Madisyn McClemons</dc:creator>
  <cp:lastModifiedBy>Pat Kirby</cp:lastModifiedBy>
  <cp:lastPrinted>2026-08-14T20:33:03Z</cp:lastPrinted>
  <dcterms:created xsi:type="dcterms:W3CDTF">2026-08-07T16:47:06Z</dcterms:created>
  <dcterms:modified xsi:type="dcterms:W3CDTF">2026-08-14T22:50:02Z</dcterms:modified>
</cp:coreProperties>
</file>