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cNeil Company Dropbox\Matt Gill\McNeil - Estimating\24 Projects\1-2407 - Schachne Residence\09 Subcontractors\Div 10 Specialties\Hardware\"/>
    </mc:Choice>
  </mc:AlternateContent>
  <xr:revisionPtr revIDLastSave="0" documentId="13_ncr:1_{A0DCB38A-291E-4A09-A3A5-56CE225F2563}" xr6:coauthVersionLast="47" xr6:coauthVersionMax="47" xr10:uidLastSave="{00000000-0000-0000-0000-000000000000}"/>
  <bookViews>
    <workbookView xWindow="-28920" yWindow="-105" windowWidth="29040" windowHeight="15720" xr2:uid="{9A7AEA6E-31A7-4104-8C0A-3DF88F42BA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1" l="1"/>
  <c r="G45" i="1"/>
  <c r="G44" i="1"/>
  <c r="G43" i="1"/>
  <c r="G33" i="1"/>
  <c r="G35" i="1"/>
  <c r="G34" i="1"/>
  <c r="G32" i="1"/>
  <c r="G24" i="1"/>
  <c r="G23" i="1"/>
  <c r="G22" i="1"/>
  <c r="G21" i="1"/>
  <c r="G13" i="1"/>
  <c r="G12" i="1"/>
  <c r="G11" i="1"/>
  <c r="G10" i="1"/>
  <c r="G15" i="1" s="1"/>
  <c r="G16" i="1" s="1"/>
  <c r="G17" i="1" s="1"/>
  <c r="G18" i="1" s="1"/>
  <c r="G48" i="1" l="1"/>
  <c r="G49" i="1" s="1"/>
  <c r="G50" i="1" s="1"/>
  <c r="G51" i="1" s="1"/>
  <c r="G37" i="1"/>
  <c r="G38" i="1" s="1"/>
  <c r="G39" i="1" s="1"/>
  <c r="G40" i="1" s="1"/>
  <c r="G26" i="1"/>
  <c r="G27" i="1" s="1"/>
  <c r="G28" i="1" s="1"/>
  <c r="G29" i="1" s="1"/>
</calcChain>
</file>

<file path=xl/sharedStrings.xml><?xml version="1.0" encoding="utf-8"?>
<sst xmlns="http://schemas.openxmlformats.org/spreadsheetml/2006/main" count="78" uniqueCount="34">
  <si>
    <t>Amerock Merced</t>
  </si>
  <si>
    <t xml:space="preserve">7-9/16" </t>
  </si>
  <si>
    <t>Brand</t>
  </si>
  <si>
    <t>Size</t>
  </si>
  <si>
    <t>Unit Price</t>
  </si>
  <si>
    <t>Qty</t>
  </si>
  <si>
    <t>Price</t>
  </si>
  <si>
    <t xml:space="preserve">10-1/16" </t>
  </si>
  <si>
    <t xml:space="preserve">12-5/8" </t>
  </si>
  <si>
    <t>Color</t>
  </si>
  <si>
    <t>Champagne Bronze</t>
  </si>
  <si>
    <t>Matte Black</t>
  </si>
  <si>
    <t>Subtotal</t>
  </si>
  <si>
    <t>BUDGET =</t>
  </si>
  <si>
    <t>Tax</t>
  </si>
  <si>
    <t>Total</t>
  </si>
  <si>
    <t>Option 1</t>
  </si>
  <si>
    <t>Option 2</t>
  </si>
  <si>
    <t>Jeffery Alexander</t>
  </si>
  <si>
    <t>Satin Bronze</t>
  </si>
  <si>
    <t>12"</t>
  </si>
  <si>
    <t xml:space="preserve">12" </t>
  </si>
  <si>
    <t>Option 3</t>
  </si>
  <si>
    <t>Honey Bronze</t>
  </si>
  <si>
    <t>9"</t>
  </si>
  <si>
    <t>Flat Black</t>
  </si>
  <si>
    <t>Option 4</t>
  </si>
  <si>
    <t>Top Knobs Mercer Holland</t>
  </si>
  <si>
    <t>Top Knobs Nouvaeu Square</t>
  </si>
  <si>
    <t>8-13/16"</t>
  </si>
  <si>
    <t>Varriance</t>
  </si>
  <si>
    <t>Schachne Cabinet Hardware Budget Comparison</t>
  </si>
  <si>
    <r>
      <rPr>
        <b/>
        <sz val="11"/>
        <color theme="1"/>
        <rFont val="Aptos Narrow"/>
        <family val="2"/>
        <scheme val="minor"/>
      </rPr>
      <t>Date</t>
    </r>
    <r>
      <rPr>
        <sz val="11"/>
        <color theme="1"/>
        <rFont val="Aptos Narrow"/>
        <family val="2"/>
        <scheme val="minor"/>
      </rPr>
      <t xml:space="preserve"> : 03/20/26</t>
    </r>
  </si>
  <si>
    <r>
      <rPr>
        <b/>
        <sz val="11"/>
        <color theme="1"/>
        <rFont val="Aptos Narrow"/>
        <family val="2"/>
        <scheme val="minor"/>
      </rPr>
      <t xml:space="preserve">Address </t>
    </r>
    <r>
      <rPr>
        <sz val="11"/>
        <color theme="1"/>
        <rFont val="Aptos Narrow"/>
        <family val="2"/>
        <scheme val="minor"/>
      </rPr>
      <t>: 13651 Cuming Street, Omaha, 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</si>
</sst>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&quot;$&quot;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u/>
      <sz val="16"/>
      <color theme="1"/>
      <name val="Courier New"/>
      <family val="3"/>
    </font>
    <font>
      <b/>
      <u/>
      <sz val="11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2" applyFont="1" applyBorder="1"/>
    <xf numFmtId="44" fontId="0" fillId="0" borderId="1" xfId="0" applyNumberFormat="1" applyBorder="1"/>
    <xf numFmtId="0" fontId="4" fillId="0" borderId="1" xfId="0" applyFont="1" applyBorder="1"/>
    <xf numFmtId="44" fontId="4" fillId="0" borderId="1" xfId="0" applyNumberFormat="1" applyFont="1" applyBorder="1"/>
    <xf numFmtId="168" fontId="0" fillId="0" borderId="1" xfId="0" applyNumberFormat="1" applyBorder="1"/>
    <xf numFmtId="168" fontId="0" fillId="0" borderId="1" xfId="1" applyNumberFormat="1" applyFont="1" applyBorder="1"/>
    <xf numFmtId="44" fontId="4" fillId="0" borderId="0" xfId="2" applyFont="1" applyAlignment="1">
      <alignment horizontal="left"/>
    </xf>
    <xf numFmtId="0" fontId="4" fillId="0" borderId="0" xfId="0" applyFont="1" applyAlignment="1">
      <alignment horizontal="righ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5A3F-7E0A-46B9-ACD3-8C5C689E221C}">
  <sheetPr>
    <pageSetUpPr fitToPage="1"/>
  </sheetPr>
  <dimension ref="B2:G51"/>
  <sheetViews>
    <sheetView tabSelected="1" view="pageLayout" zoomScaleNormal="100" workbookViewId="0">
      <selection activeCell="C8" sqref="C8"/>
    </sheetView>
  </sheetViews>
  <sheetFormatPr defaultRowHeight="15" x14ac:dyDescent="0.25"/>
  <cols>
    <col min="2" max="2" width="25.7109375" bestFit="1" customWidth="1"/>
    <col min="3" max="3" width="18.28515625" bestFit="1" customWidth="1"/>
    <col min="5" max="5" width="10.5703125" customWidth="1"/>
    <col min="7" max="7" width="14.5703125" bestFit="1" customWidth="1"/>
    <col min="10" max="10" width="10.5703125" bestFit="1" customWidth="1"/>
  </cols>
  <sheetData>
    <row r="2" spans="2:7" ht="21" x14ac:dyDescent="0.35">
      <c r="B2" s="1" t="s">
        <v>31</v>
      </c>
      <c r="C2" s="1"/>
      <c r="D2" s="1"/>
      <c r="E2" s="1"/>
      <c r="F2" s="1"/>
      <c r="G2" s="1"/>
    </row>
    <row r="3" spans="2:7" s="3" customFormat="1" ht="15.75" x14ac:dyDescent="0.3">
      <c r="B3" s="2"/>
      <c r="C3" s="2"/>
      <c r="D3" s="2"/>
      <c r="E3" s="2"/>
      <c r="F3" s="2"/>
      <c r="G3" s="2"/>
    </row>
    <row r="4" spans="2:7" x14ac:dyDescent="0.25">
      <c r="B4" t="s">
        <v>32</v>
      </c>
    </row>
    <row r="5" spans="2:7" x14ac:dyDescent="0.25">
      <c r="B5" t="s">
        <v>33</v>
      </c>
    </row>
    <row r="6" spans="2:7" ht="15.75" x14ac:dyDescent="0.25">
      <c r="F6" s="16" t="s">
        <v>13</v>
      </c>
      <c r="G6" s="15">
        <v>3022</v>
      </c>
    </row>
    <row r="8" spans="2:7" x14ac:dyDescent="0.25">
      <c r="B8" s="4" t="s">
        <v>2</v>
      </c>
      <c r="C8" s="5" t="s">
        <v>9</v>
      </c>
      <c r="D8" s="4" t="s">
        <v>3</v>
      </c>
      <c r="E8" s="4" t="s">
        <v>4</v>
      </c>
      <c r="F8" s="4" t="s">
        <v>5</v>
      </c>
      <c r="G8" s="4" t="s">
        <v>6</v>
      </c>
    </row>
    <row r="9" spans="2:7" x14ac:dyDescent="0.25">
      <c r="B9" s="6" t="s">
        <v>16</v>
      </c>
      <c r="C9" s="6"/>
      <c r="D9" s="6"/>
      <c r="E9" s="6"/>
      <c r="F9" s="6"/>
      <c r="G9" s="6"/>
    </row>
    <row r="10" spans="2:7" x14ac:dyDescent="0.25">
      <c r="B10" s="7" t="s">
        <v>0</v>
      </c>
      <c r="C10" s="8" t="s">
        <v>10</v>
      </c>
      <c r="D10" s="8" t="s">
        <v>1</v>
      </c>
      <c r="E10" s="9">
        <v>17.989999999999998</v>
      </c>
      <c r="F10" s="8">
        <v>87</v>
      </c>
      <c r="G10" s="9">
        <f>PRODUCT(E10,F10)</f>
        <v>1565.1299999999999</v>
      </c>
    </row>
    <row r="11" spans="2:7" x14ac:dyDescent="0.25">
      <c r="B11" s="7" t="s">
        <v>0</v>
      </c>
      <c r="C11" s="8" t="s">
        <v>10</v>
      </c>
      <c r="D11" s="8" t="s">
        <v>7</v>
      </c>
      <c r="E11" s="9">
        <v>29.99</v>
      </c>
      <c r="F11" s="8">
        <v>6</v>
      </c>
      <c r="G11" s="9">
        <f>PRODUCT(E11,F11)</f>
        <v>179.94</v>
      </c>
    </row>
    <row r="12" spans="2:7" x14ac:dyDescent="0.25">
      <c r="B12" s="7" t="s">
        <v>0</v>
      </c>
      <c r="C12" s="8" t="s">
        <v>10</v>
      </c>
      <c r="D12" s="8" t="s">
        <v>8</v>
      </c>
      <c r="E12" s="9">
        <v>39.99</v>
      </c>
      <c r="F12" s="8">
        <v>12</v>
      </c>
      <c r="G12" s="9">
        <f>PRODUCT(E12,F12)</f>
        <v>479.88</v>
      </c>
    </row>
    <row r="13" spans="2:7" x14ac:dyDescent="0.25">
      <c r="B13" s="7" t="s">
        <v>0</v>
      </c>
      <c r="C13" s="8" t="s">
        <v>11</v>
      </c>
      <c r="D13" s="8" t="s">
        <v>8</v>
      </c>
      <c r="E13" s="9">
        <v>39.99</v>
      </c>
      <c r="F13" s="8">
        <v>1</v>
      </c>
      <c r="G13" s="9">
        <f>PRODUCT(E13,F13)</f>
        <v>39.99</v>
      </c>
    </row>
    <row r="14" spans="2:7" x14ac:dyDescent="0.25">
      <c r="B14" s="7"/>
      <c r="C14" s="8"/>
      <c r="D14" s="7"/>
      <c r="E14" s="7"/>
      <c r="F14" s="7"/>
      <c r="G14" s="7"/>
    </row>
    <row r="15" spans="2:7" x14ac:dyDescent="0.25">
      <c r="B15" s="7"/>
      <c r="C15" s="8"/>
      <c r="D15" s="7"/>
      <c r="E15" s="7"/>
      <c r="F15" s="7" t="s">
        <v>12</v>
      </c>
      <c r="G15" s="10">
        <f>SUM(G10:G13)</f>
        <v>2264.9399999999996</v>
      </c>
    </row>
    <row r="16" spans="2:7" x14ac:dyDescent="0.25">
      <c r="B16" s="7"/>
      <c r="C16" s="8"/>
      <c r="D16" s="7"/>
      <c r="E16" s="7"/>
      <c r="F16" s="7" t="s">
        <v>14</v>
      </c>
      <c r="G16" s="10">
        <f>G15*0.07</f>
        <v>158.54579999999999</v>
      </c>
    </row>
    <row r="17" spans="2:7" ht="15.75" x14ac:dyDescent="0.25">
      <c r="B17" s="7"/>
      <c r="C17" s="8"/>
      <c r="D17" s="7"/>
      <c r="E17" s="7"/>
      <c r="F17" s="11" t="s">
        <v>15</v>
      </c>
      <c r="G17" s="12">
        <f>G16+G15</f>
        <v>2423.4857999999995</v>
      </c>
    </row>
    <row r="18" spans="2:7" x14ac:dyDescent="0.25">
      <c r="B18" s="7"/>
      <c r="C18" s="8"/>
      <c r="D18" s="7"/>
      <c r="E18" s="7"/>
      <c r="F18" s="7" t="s">
        <v>30</v>
      </c>
      <c r="G18" s="13">
        <f>G6-G17</f>
        <v>598.51420000000053</v>
      </c>
    </row>
    <row r="19" spans="2:7" x14ac:dyDescent="0.25">
      <c r="B19" s="7"/>
      <c r="C19" s="7"/>
      <c r="D19" s="7"/>
      <c r="E19" s="7"/>
      <c r="F19" s="7"/>
      <c r="G19" s="7"/>
    </row>
    <row r="20" spans="2:7" x14ac:dyDescent="0.25">
      <c r="B20" s="6" t="s">
        <v>17</v>
      </c>
      <c r="C20" s="6"/>
      <c r="D20" s="6"/>
      <c r="E20" s="6"/>
      <c r="F20" s="6"/>
      <c r="G20" s="6"/>
    </row>
    <row r="21" spans="2:7" x14ac:dyDescent="0.25">
      <c r="B21" s="7" t="s">
        <v>18</v>
      </c>
      <c r="C21" s="8" t="s">
        <v>19</v>
      </c>
      <c r="D21" s="8" t="s">
        <v>1</v>
      </c>
      <c r="E21" s="9">
        <v>22.82</v>
      </c>
      <c r="F21" s="8">
        <v>87</v>
      </c>
      <c r="G21" s="9">
        <f>PRODUCT(E21,F21)</f>
        <v>1985.34</v>
      </c>
    </row>
    <row r="22" spans="2:7" x14ac:dyDescent="0.25">
      <c r="B22" s="7" t="s">
        <v>18</v>
      </c>
      <c r="C22" s="8" t="s">
        <v>19</v>
      </c>
      <c r="D22" s="8" t="s">
        <v>1</v>
      </c>
      <c r="E22" s="9">
        <v>22.82</v>
      </c>
      <c r="F22" s="8">
        <v>6</v>
      </c>
      <c r="G22" s="9">
        <f>PRODUCT(E22,F22)</f>
        <v>136.92000000000002</v>
      </c>
    </row>
    <row r="23" spans="2:7" x14ac:dyDescent="0.25">
      <c r="B23" s="7" t="s">
        <v>18</v>
      </c>
      <c r="C23" s="8" t="s">
        <v>19</v>
      </c>
      <c r="D23" s="8" t="s">
        <v>20</v>
      </c>
      <c r="E23" s="9">
        <v>66.290000000000006</v>
      </c>
      <c r="F23" s="8">
        <v>12</v>
      </c>
      <c r="G23" s="9">
        <f>PRODUCT(E23,F23)</f>
        <v>795.48</v>
      </c>
    </row>
    <row r="24" spans="2:7" x14ac:dyDescent="0.25">
      <c r="B24" s="7" t="s">
        <v>18</v>
      </c>
      <c r="C24" s="8" t="s">
        <v>11</v>
      </c>
      <c r="D24" s="8" t="s">
        <v>21</v>
      </c>
      <c r="E24" s="9">
        <v>66.290000000000006</v>
      </c>
      <c r="F24" s="8">
        <v>1</v>
      </c>
      <c r="G24" s="9">
        <f>PRODUCT(E24,F24)</f>
        <v>66.290000000000006</v>
      </c>
    </row>
    <row r="25" spans="2:7" x14ac:dyDescent="0.25">
      <c r="B25" s="7"/>
      <c r="C25" s="7"/>
      <c r="D25" s="7"/>
      <c r="E25" s="7"/>
      <c r="F25" s="7"/>
      <c r="G25" s="7"/>
    </row>
    <row r="26" spans="2:7" x14ac:dyDescent="0.25">
      <c r="B26" s="7"/>
      <c r="C26" s="7"/>
      <c r="D26" s="7"/>
      <c r="E26" s="7"/>
      <c r="F26" s="7" t="s">
        <v>12</v>
      </c>
      <c r="G26" s="10">
        <f>SUM(G21:G24)</f>
        <v>2984.0299999999997</v>
      </c>
    </row>
    <row r="27" spans="2:7" x14ac:dyDescent="0.25">
      <c r="B27" s="7"/>
      <c r="C27" s="7"/>
      <c r="D27" s="7"/>
      <c r="E27" s="7"/>
      <c r="F27" s="7" t="s">
        <v>14</v>
      </c>
      <c r="G27" s="10">
        <f>G26*0.07</f>
        <v>208.88210000000001</v>
      </c>
    </row>
    <row r="28" spans="2:7" ht="15.75" x14ac:dyDescent="0.25">
      <c r="B28" s="7"/>
      <c r="C28" s="7"/>
      <c r="D28" s="7"/>
      <c r="E28" s="7"/>
      <c r="F28" s="11" t="s">
        <v>15</v>
      </c>
      <c r="G28" s="12">
        <f>G27+G26</f>
        <v>3192.9120999999996</v>
      </c>
    </row>
    <row r="29" spans="2:7" x14ac:dyDescent="0.25">
      <c r="B29" s="7"/>
      <c r="C29" s="7"/>
      <c r="D29" s="7"/>
      <c r="E29" s="7"/>
      <c r="F29" s="7" t="s">
        <v>30</v>
      </c>
      <c r="G29" s="14">
        <f>(G6-G28)</f>
        <v>-170.91209999999955</v>
      </c>
    </row>
    <row r="30" spans="2:7" x14ac:dyDescent="0.25">
      <c r="B30" s="7"/>
      <c r="C30" s="7"/>
      <c r="D30" s="7"/>
      <c r="E30" s="7"/>
      <c r="F30" s="7"/>
      <c r="G30" s="7"/>
    </row>
    <row r="31" spans="2:7" x14ac:dyDescent="0.25">
      <c r="B31" s="6" t="s">
        <v>22</v>
      </c>
      <c r="C31" s="6"/>
      <c r="D31" s="6"/>
      <c r="E31" s="6"/>
      <c r="F31" s="6"/>
      <c r="G31" s="6"/>
    </row>
    <row r="32" spans="2:7" x14ac:dyDescent="0.25">
      <c r="B32" s="7" t="s">
        <v>27</v>
      </c>
      <c r="C32" s="8" t="s">
        <v>23</v>
      </c>
      <c r="D32" s="8" t="s">
        <v>24</v>
      </c>
      <c r="E32" s="9">
        <v>24.6</v>
      </c>
      <c r="F32" s="8">
        <v>87</v>
      </c>
      <c r="G32" s="9">
        <f>PRODUCT(E32,F32)</f>
        <v>2140.2000000000003</v>
      </c>
    </row>
    <row r="33" spans="2:7" x14ac:dyDescent="0.25">
      <c r="B33" s="7" t="s">
        <v>27</v>
      </c>
      <c r="C33" s="8" t="s">
        <v>23</v>
      </c>
      <c r="D33" s="8" t="s">
        <v>24</v>
      </c>
      <c r="E33" s="9">
        <v>24.6</v>
      </c>
      <c r="F33" s="8">
        <v>6</v>
      </c>
      <c r="G33" s="9">
        <f>PRODUCT(E33,F33)</f>
        <v>147.60000000000002</v>
      </c>
    </row>
    <row r="34" spans="2:7" x14ac:dyDescent="0.25">
      <c r="B34" s="7" t="s">
        <v>27</v>
      </c>
      <c r="C34" s="8" t="s">
        <v>23</v>
      </c>
      <c r="D34" s="8" t="s">
        <v>20</v>
      </c>
      <c r="E34" s="9">
        <v>48.15</v>
      </c>
      <c r="F34" s="8">
        <v>12</v>
      </c>
      <c r="G34" s="9">
        <f>PRODUCT(E34,F34)</f>
        <v>577.79999999999995</v>
      </c>
    </row>
    <row r="35" spans="2:7" x14ac:dyDescent="0.25">
      <c r="B35" s="7" t="s">
        <v>27</v>
      </c>
      <c r="C35" s="8" t="s">
        <v>25</v>
      </c>
      <c r="D35" s="8" t="s">
        <v>20</v>
      </c>
      <c r="E35" s="9">
        <v>48.15</v>
      </c>
      <c r="F35" s="8">
        <v>1</v>
      </c>
      <c r="G35" s="9">
        <f>PRODUCT(E35,F35)</f>
        <v>48.15</v>
      </c>
    </row>
    <row r="36" spans="2:7" x14ac:dyDescent="0.25">
      <c r="B36" s="7"/>
      <c r="C36" s="7"/>
      <c r="D36" s="7"/>
      <c r="E36" s="7"/>
      <c r="F36" s="7"/>
      <c r="G36" s="7"/>
    </row>
    <row r="37" spans="2:7" x14ac:dyDescent="0.25">
      <c r="B37" s="7"/>
      <c r="C37" s="7"/>
      <c r="D37" s="7"/>
      <c r="E37" s="7"/>
      <c r="F37" s="7" t="s">
        <v>12</v>
      </c>
      <c r="G37" s="10">
        <f>SUM(G32:G35)</f>
        <v>2913.7500000000005</v>
      </c>
    </row>
    <row r="38" spans="2:7" x14ac:dyDescent="0.25">
      <c r="B38" s="7"/>
      <c r="C38" s="7"/>
      <c r="D38" s="7"/>
      <c r="E38" s="7"/>
      <c r="F38" s="7" t="s">
        <v>14</v>
      </c>
      <c r="G38" s="10">
        <f>G37*0.07</f>
        <v>203.96250000000006</v>
      </c>
    </row>
    <row r="39" spans="2:7" ht="15.75" x14ac:dyDescent="0.25">
      <c r="B39" s="7"/>
      <c r="C39" s="7"/>
      <c r="D39" s="7"/>
      <c r="E39" s="7"/>
      <c r="F39" s="11" t="s">
        <v>15</v>
      </c>
      <c r="G39" s="12">
        <f>G38+G37</f>
        <v>3117.7125000000005</v>
      </c>
    </row>
    <row r="40" spans="2:7" x14ac:dyDescent="0.25">
      <c r="B40" s="7"/>
      <c r="C40" s="7"/>
      <c r="D40" s="7"/>
      <c r="E40" s="7"/>
      <c r="F40" s="7" t="s">
        <v>30</v>
      </c>
      <c r="G40" s="13">
        <f>G6-G39</f>
        <v>-95.712500000000546</v>
      </c>
    </row>
    <row r="41" spans="2:7" x14ac:dyDescent="0.25">
      <c r="B41" s="7"/>
      <c r="C41" s="7"/>
      <c r="D41" s="7"/>
      <c r="E41" s="7"/>
      <c r="F41" s="7"/>
      <c r="G41" s="7"/>
    </row>
    <row r="42" spans="2:7" x14ac:dyDescent="0.25">
      <c r="B42" s="6" t="s">
        <v>26</v>
      </c>
      <c r="C42" s="6"/>
      <c r="D42" s="6"/>
      <c r="E42" s="6"/>
      <c r="F42" s="6"/>
      <c r="G42" s="6"/>
    </row>
    <row r="43" spans="2:7" x14ac:dyDescent="0.25">
      <c r="B43" s="7" t="s">
        <v>28</v>
      </c>
      <c r="C43" s="8" t="s">
        <v>23</v>
      </c>
      <c r="D43" s="8" t="s">
        <v>29</v>
      </c>
      <c r="E43" s="9">
        <v>19.7</v>
      </c>
      <c r="F43" s="8">
        <v>87</v>
      </c>
      <c r="G43" s="9">
        <f>PRODUCT(E43,F43)</f>
        <v>1713.8999999999999</v>
      </c>
    </row>
    <row r="44" spans="2:7" x14ac:dyDescent="0.25">
      <c r="B44" s="7" t="s">
        <v>28</v>
      </c>
      <c r="C44" s="8" t="s">
        <v>23</v>
      </c>
      <c r="D44" s="8" t="s">
        <v>29</v>
      </c>
      <c r="E44" s="9">
        <v>19.7</v>
      </c>
      <c r="F44" s="8">
        <v>6</v>
      </c>
      <c r="G44" s="9">
        <f>PRODUCT(E44,F44)</f>
        <v>118.19999999999999</v>
      </c>
    </row>
    <row r="45" spans="2:7" x14ac:dyDescent="0.25">
      <c r="B45" s="7" t="s">
        <v>28</v>
      </c>
      <c r="C45" s="8" t="s">
        <v>23</v>
      </c>
      <c r="D45" s="8" t="s">
        <v>20</v>
      </c>
      <c r="E45" s="9">
        <v>54.3</v>
      </c>
      <c r="F45" s="8">
        <v>12</v>
      </c>
      <c r="G45" s="9">
        <f>PRODUCT(E45,F45)</f>
        <v>651.59999999999991</v>
      </c>
    </row>
    <row r="46" spans="2:7" x14ac:dyDescent="0.25">
      <c r="B46" s="7" t="s">
        <v>28</v>
      </c>
      <c r="C46" s="8" t="s">
        <v>25</v>
      </c>
      <c r="D46" s="8" t="s">
        <v>20</v>
      </c>
      <c r="E46" s="9">
        <v>54.3</v>
      </c>
      <c r="F46" s="8">
        <v>1</v>
      </c>
      <c r="G46" s="9">
        <f>PRODUCT(E46,F46)</f>
        <v>54.3</v>
      </c>
    </row>
    <row r="47" spans="2:7" x14ac:dyDescent="0.25">
      <c r="B47" s="7"/>
      <c r="C47" s="7"/>
      <c r="D47" s="7"/>
      <c r="E47" s="7"/>
      <c r="F47" s="7"/>
      <c r="G47" s="7"/>
    </row>
    <row r="48" spans="2:7" x14ac:dyDescent="0.25">
      <c r="B48" s="7"/>
      <c r="C48" s="7"/>
      <c r="D48" s="7"/>
      <c r="E48" s="7"/>
      <c r="F48" s="7" t="s">
        <v>12</v>
      </c>
      <c r="G48" s="10">
        <f>SUM(G43:G46)</f>
        <v>2538</v>
      </c>
    </row>
    <row r="49" spans="2:7" x14ac:dyDescent="0.25">
      <c r="B49" s="7"/>
      <c r="C49" s="7"/>
      <c r="D49" s="7"/>
      <c r="E49" s="7"/>
      <c r="F49" s="7" t="s">
        <v>14</v>
      </c>
      <c r="G49" s="10">
        <f>G48*0.07</f>
        <v>177.66000000000003</v>
      </c>
    </row>
    <row r="50" spans="2:7" ht="15.75" x14ac:dyDescent="0.25">
      <c r="B50" s="7"/>
      <c r="C50" s="7"/>
      <c r="D50" s="7"/>
      <c r="E50" s="7"/>
      <c r="F50" s="11" t="s">
        <v>15</v>
      </c>
      <c r="G50" s="12">
        <f>G49+G48</f>
        <v>2715.66</v>
      </c>
    </row>
    <row r="51" spans="2:7" x14ac:dyDescent="0.25">
      <c r="B51" s="7"/>
      <c r="C51" s="7"/>
      <c r="D51" s="7"/>
      <c r="E51" s="7"/>
      <c r="F51" s="7" t="s">
        <v>30</v>
      </c>
      <c r="G51" s="13">
        <f>G6-G50</f>
        <v>306.34000000000015</v>
      </c>
    </row>
  </sheetData>
  <mergeCells count="5">
    <mergeCell ref="B2:G2"/>
    <mergeCell ref="B9:G9"/>
    <mergeCell ref="B20:G20"/>
    <mergeCell ref="B31:G31"/>
    <mergeCell ref="B42:G42"/>
  </mergeCells>
  <pageMargins left="0.7" right="0.7" top="0.75" bottom="0.75" header="0.3" footer="0.3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Gill</dc:creator>
  <cp:lastModifiedBy>Matt Gill</cp:lastModifiedBy>
  <cp:lastPrinted>2026-03-20T14:30:49Z</cp:lastPrinted>
  <dcterms:created xsi:type="dcterms:W3CDTF">2026-03-20T13:42:18Z</dcterms:created>
  <dcterms:modified xsi:type="dcterms:W3CDTF">2026-03-20T14:52:35Z</dcterms:modified>
</cp:coreProperties>
</file>